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91"/>
  <workbookPr defaultThemeVersion="124226"/>
  <mc:AlternateContent xmlns:mc="http://schemas.openxmlformats.org/markup-compatibility/2006">
    <mc:Choice Requires="x15">
      <x15ac:absPath xmlns:x15ac="http://schemas.microsoft.com/office/spreadsheetml/2010/11/ac" url="C:\Users\liorm\Desktop\משרד התרבות והספורט\מכרזי תכנית החומש\בתי ספר למשחק לחברה הערבית\"/>
    </mc:Choice>
  </mc:AlternateContent>
  <xr:revisionPtr revIDLastSave="0" documentId="13_ncr:1_{9702D0F2-D577-4BA0-A4F8-34B91CBE98E7}" xr6:coauthVersionLast="36" xr6:coauthVersionMax="36" xr10:uidLastSave="{00000000-0000-0000-0000-000000000000}"/>
  <bookViews>
    <workbookView xWindow="0" yWindow="0" windowWidth="23040" windowHeight="9372" tabRatio="577" activeTab="4" xr2:uid="{00000000-000D-0000-FFFF-FFFF00000000}"/>
  </bookViews>
  <sheets>
    <sheet name="תנאי-סף" sheetId="1" r:id="rId1"/>
    <sheet name="איכות" sheetId="8" r:id="rId2"/>
    <sheet name="תכנית עבודה" sheetId="19" r:id="rId3"/>
    <sheet name="מחיר" sheetId="21" r:id="rId4"/>
    <sheet name="סיכום" sheetId="22" r:id="rId5"/>
  </sheets>
  <definedNames>
    <definedName name="_Ref173487267" localSheetId="0">'תנאי-סף'!#REF!</definedName>
    <definedName name="_Ref179538436" localSheetId="0">'תנאי-סף'!#REF!</definedName>
    <definedName name="_Ref263083897" localSheetId="0">'תנאי-סף'!#REF!</definedName>
    <definedName name="_Ref274737718" localSheetId="0">'תנאי-סף'!#REF!</definedName>
    <definedName name="_Ref274737979" localSheetId="0">'תנאי-סף'!#REF!</definedName>
    <definedName name="_Ref295727242" localSheetId="0">'תנאי-סף'!$B$9</definedName>
    <definedName name="_Ref296892065" localSheetId="0">'תנאי-סף'!#REF!</definedName>
    <definedName name="_Ref297537484" localSheetId="0">'תנאי-סף'!#REF!</definedName>
    <definedName name="_Ref297537502" localSheetId="0">'תנאי-סף'!#REF!</definedName>
    <definedName name="_Ref299015948" localSheetId="0">'תנאי-סף'!#REF!</definedName>
    <definedName name="_Ref299441922" localSheetId="0">'תנאי-סף'!#REF!</definedName>
    <definedName name="_Ref299445146" localSheetId="0">'תנאי-סף'!#REF!</definedName>
    <definedName name="_Ref299615356" localSheetId="0">'תנאי-סף'!#REF!</definedName>
    <definedName name="_Ref299617500" localSheetId="0">'תנאי-סף'!#REF!</definedName>
    <definedName name="_Ref304923103" localSheetId="0">'תנאי-סף'!#REF!</definedName>
    <definedName name="_Ref304980088" localSheetId="0">'תנאי-סף'!#REF!</definedName>
    <definedName name="_Ref306772740" localSheetId="0">'תנאי-סף'!#REF!</definedName>
    <definedName name="_Ref316295880" localSheetId="0">'תנאי-סף'!#REF!</definedName>
    <definedName name="_Ref316372399" localSheetId="0">'תנאי-סף'!#REF!</definedName>
    <definedName name="_Ref329872137" localSheetId="0">'תנאי-סף'!#REF!</definedName>
    <definedName name="_Ref373241086" localSheetId="0">'תנאי-סף'!#REF!</definedName>
    <definedName name="_Ref374524676" localSheetId="0">'תנאי-סף'!#REF!</definedName>
    <definedName name="_Ref375743705" localSheetId="0">'תנאי-סף'!#REF!</definedName>
    <definedName name="_Ref414963483" localSheetId="0">'תנאי-סף'!#REF!</definedName>
    <definedName name="_Ref416103278" localSheetId="0">'תנאי-סף'!#REF!</definedName>
    <definedName name="_Ref420855264" localSheetId="0">'תנאי-סף'!#REF!</definedName>
    <definedName name="_Ref421107478" localSheetId="0">'תנאי-סף'!#REF!</definedName>
    <definedName name="_Ref523216539" localSheetId="0">'תנאי-סף'!#REF!</definedName>
    <definedName name="_Ref524009118" localSheetId="0">'תנאי-סף'!#REF!</definedName>
    <definedName name="_xlnm.Print_Area" localSheetId="1">איכות!$A$1:$G$11</definedName>
    <definedName name="_xlnm.Print_Area" localSheetId="0">'תנאי-סף'!$A$1:$J$47</definedName>
  </definedNames>
  <calcPr calcId="191029"/>
</workbook>
</file>

<file path=xl/calcChain.xml><?xml version="1.0" encoding="utf-8"?>
<calcChain xmlns="http://schemas.openxmlformats.org/spreadsheetml/2006/main">
  <c r="C8" i="22" l="1"/>
  <c r="D8" i="22"/>
  <c r="A10" i="22"/>
  <c r="F8" i="21"/>
  <c r="G8" i="21" s="1"/>
  <c r="H8" i="21" s="1"/>
  <c r="D9" i="22" s="1"/>
  <c r="F6" i="21"/>
  <c r="G6" i="21" s="1"/>
  <c r="H6" i="21" s="1"/>
  <c r="C9" i="22" s="1"/>
  <c r="C10" i="22" l="1"/>
  <c r="C11" i="22" s="1"/>
  <c r="D10" i="22"/>
  <c r="D11" i="22" s="1"/>
  <c r="H14" i="19" l="1"/>
  <c r="F14" i="19"/>
  <c r="D14" i="19"/>
  <c r="C14" i="19"/>
  <c r="F11" i="8" l="1"/>
  <c r="D11" i="8"/>
  <c r="J22" i="1" a="1"/>
  <c r="J22" i="1" s="1"/>
  <c r="I22" i="1" a="1"/>
  <c r="I22" i="1" s="1"/>
  <c r="H22" i="1" a="1"/>
  <c r="H22" i="1" s="1"/>
  <c r="G22" i="1" a="1"/>
  <c r="G22" i="1" s="1"/>
  <c r="F22" i="1" a="1"/>
  <c r="F22" i="1" s="1"/>
  <c r="E22" i="1" a="1"/>
  <c r="E22" i="1" s="1"/>
  <c r="D22" i="1" a="1"/>
  <c r="D22" i="1" s="1"/>
  <c r="J13" i="1" a="1"/>
  <c r="J13" i="1" s="1"/>
  <c r="I13" i="1" a="1"/>
  <c r="I13" i="1" s="1"/>
  <c r="H13" i="1" a="1"/>
  <c r="H13" i="1" s="1"/>
  <c r="G13" i="1" a="1"/>
  <c r="G13" i="1" s="1"/>
  <c r="F13" i="1" a="1"/>
  <c r="F13" i="1" s="1"/>
  <c r="E13" i="1" a="1"/>
  <c r="E13" i="1" s="1"/>
  <c r="D13" i="1" a="1"/>
  <c r="D13" i="1" s="1"/>
  <c r="F1" i="8" l="1"/>
  <c r="F2" i="8" s="1"/>
  <c r="I8" i="1" a="1"/>
  <c r="I8" i="1" s="1"/>
  <c r="D1" i="8"/>
  <c r="F8" i="1" a="1"/>
  <c r="F8" i="1" s="1"/>
  <c r="G8" i="1" a="1"/>
  <c r="G8" i="1" s="1"/>
  <c r="H8" i="1" a="1"/>
  <c r="H8" i="1" s="1"/>
  <c r="D2" i="8" l="1"/>
  <c r="I7" i="1"/>
  <c r="I47" i="1" s="1"/>
  <c r="F7" i="1"/>
  <c r="F47" i="1" s="1"/>
  <c r="H7" i="1"/>
  <c r="H47" i="1" s="1"/>
  <c r="G7" i="1"/>
  <c r="G47" i="1" s="1"/>
  <c r="C11" i="8" l="1"/>
  <c r="E8" i="1" a="1"/>
  <c r="E8" i="1" s="1"/>
  <c r="J8" i="1" a="1"/>
  <c r="J8" i="1" s="1"/>
  <c r="D8" i="1" a="1"/>
  <c r="D8" i="1" s="1"/>
  <c r="J7" i="1" l="1"/>
  <c r="J47" i="1" s="1"/>
  <c r="E7" i="1"/>
  <c r="E47" i="1" s="1"/>
  <c r="D7" i="1"/>
  <c r="D47" i="1" s="1"/>
</calcChain>
</file>

<file path=xl/sharedStrings.xml><?xml version="1.0" encoding="utf-8"?>
<sst xmlns="http://schemas.openxmlformats.org/spreadsheetml/2006/main" count="147" uniqueCount="136">
  <si>
    <t>מס' סעיף</t>
  </si>
  <si>
    <t>תיאור התנאי</t>
  </si>
  <si>
    <t>מסמכים נדרשים</t>
  </si>
  <si>
    <t>משקל</t>
  </si>
  <si>
    <t>משקל בציון האיכות</t>
  </si>
  <si>
    <t>ציון כולל לפרמטר</t>
  </si>
  <si>
    <t>ציון איכות</t>
  </si>
  <si>
    <t>רכיב</t>
  </si>
  <si>
    <t>נימוק/ציון גלם</t>
  </si>
  <si>
    <t>טלפון:</t>
  </si>
  <si>
    <t>מס' סעיף:</t>
  </si>
  <si>
    <t>קריטריון:</t>
  </si>
  <si>
    <t>מס"ד:</t>
  </si>
  <si>
    <t>שם המציע:</t>
  </si>
  <si>
    <t>ח.פ.</t>
  </si>
  <si>
    <t xml:space="preserve">סה"כ ציון איכות </t>
  </si>
  <si>
    <t>איש קשר לצורך המכרז:</t>
  </si>
  <si>
    <t>ניקוד איכות</t>
  </si>
  <si>
    <t>כתובת דוא"ל:</t>
  </si>
  <si>
    <t>תנאי סף</t>
  </si>
  <si>
    <t>6.1</t>
  </si>
  <si>
    <t>6.2</t>
  </si>
  <si>
    <t>7.2</t>
  </si>
  <si>
    <t>הצעה שלמה?</t>
  </si>
  <si>
    <t>7.3</t>
  </si>
  <si>
    <t>הצעות למכרז תוגשנה בשפה העברית. כמו כן כל הנספחים, מכתבי המלצה, אישורים, תעודות וכל פרט הנדרש במכרז יוצגו אך ורק בשפה העברית.
מבלי לגרוע מהאמור לעיל, מובהר כי את קורות החיים שיצורפו לנספח ב'2 ניתן יהיה להגיש בשפה האנגלית.</t>
  </si>
  <si>
    <t>5.1</t>
  </si>
  <si>
    <t>5</t>
  </si>
  <si>
    <t>5.1.1</t>
  </si>
  <si>
    <t>5.1.2</t>
  </si>
  <si>
    <t>5.1.3</t>
  </si>
  <si>
    <t>5.1.4</t>
  </si>
  <si>
    <t>המציע הוא רשות מוניציפלית או עמותה או חברה לתועלת הציבור (חל"צ) או הקדש.</t>
  </si>
  <si>
    <t>5.2</t>
  </si>
  <si>
    <t>תנאי סף מנהליים</t>
  </si>
  <si>
    <t>תנאי סף מקצועיים</t>
  </si>
  <si>
    <t>5.2.1</t>
  </si>
  <si>
    <t>למציע</t>
  </si>
  <si>
    <t>5.2.2</t>
  </si>
  <si>
    <t>6.3</t>
  </si>
  <si>
    <t>6.4</t>
  </si>
  <si>
    <t>6.5</t>
  </si>
  <si>
    <t>6.6</t>
  </si>
  <si>
    <t>6.7</t>
  </si>
  <si>
    <t>6.8</t>
  </si>
  <si>
    <t>6.9</t>
  </si>
  <si>
    <t>6.10</t>
  </si>
  <si>
    <t>6.11</t>
  </si>
  <si>
    <t>6.12</t>
  </si>
  <si>
    <t>6.13</t>
  </si>
  <si>
    <t>6.14</t>
  </si>
  <si>
    <t>6.15</t>
  </si>
  <si>
    <t>6.16</t>
  </si>
  <si>
    <t>6.17</t>
  </si>
  <si>
    <t>חוברת הצעה מלאה וחתומה כנדרש בסעיף 7 להלן</t>
  </si>
  <si>
    <t>6.18</t>
  </si>
  <si>
    <t>6.19</t>
  </si>
  <si>
    <t>6.20</t>
  </si>
  <si>
    <t>טופס כתב הצעה, המצורף כחלק ב' למסמכי המכרז כשהוא חתום על-ידי נושא משרה המוסמך לחייב את המציע ומאושר על ידי עו"ד כנדרש.</t>
  </si>
  <si>
    <t>ההסכם המצורף למסמכי המכרז (חלק ג') לאחר שהמציע ישלים בו את פרטיו, ויחתום על ההסכם והנספחים המצורפים לו במקומות המיועדים לחתימתו (יש לחתום גם בראשי תיבות וחותמת בשולי כל עמוד). למען הסר כל ספק, מובהר, כי המציע לא יהיה רשאי להכניס כל שינוי או תיקון להסכם, מלבד מילוי הפרטים כאמור בסעיף זה לעיל. המשרד יהא רשאי, אך לא חייב, לפי שיקול דעתו הבלעדי והמוחלט ומבלי שתהא עליו חובת הנמקה, שלא לקבל הצעה שבה הוכנסו שינויים כאמור. מובהר, כי על אף חתימת המציע על גבי ההסכם שיצרף להצעתו, ההסכם לא ייכנס לתוקף, כל עוד לא קיבל המשרד את הצעת המציע וחתם על ההסכם; מובהר, למען הסר ספק, כי הגשת ההצעה וחתימת המציע על גבי ההסכם מהווה הצעה בלתי הדירה, שהמציע אינו יכול לחזור בו ממנה.</t>
  </si>
  <si>
    <t>אם המציע הוא תאגיד, יצורף בנוסף אישור עו"ד על היות החתומים בשמו על מסמכי המכרז רשאים לחייב את המציע בחתימתם.</t>
  </si>
  <si>
    <t xml:space="preserve">תכנית עבודה כתובה לביצוע השירותים, בה יציג כיצד בכוונתו ליישם ולהפעיל את הדרישות והמטלות המופיעות בנספח א'1 – מפרט השירותים. </t>
  </si>
  <si>
    <r>
      <t xml:space="preserve">מציע המבקש שלא לחשוף סוד מסחרי או סוד מקצועי המפורט במסגרת הצעתו, </t>
    </r>
    <r>
      <rPr>
        <u/>
        <sz val="12"/>
        <color theme="1"/>
        <rFont val="David"/>
        <family val="2"/>
      </rPr>
      <t xml:space="preserve">יצרף עותק </t>
    </r>
    <r>
      <rPr>
        <b/>
        <u/>
        <sz val="12"/>
        <color theme="1"/>
        <rFont val="David"/>
        <family val="2"/>
      </rPr>
      <t>נוסף</t>
    </r>
    <r>
      <rPr>
        <u/>
        <sz val="12"/>
        <color theme="1"/>
        <rFont val="David"/>
        <family val="2"/>
      </rPr>
      <t xml:space="preserve"> מושחר בפורמט דיגיטלי</t>
    </r>
    <r>
      <rPr>
        <sz val="12"/>
        <color theme="1"/>
        <rFont val="David"/>
        <family val="2"/>
      </rPr>
      <t>.</t>
    </r>
  </si>
  <si>
    <t>9.6.1</t>
  </si>
  <si>
    <t>9.6.2</t>
  </si>
  <si>
    <t>9.6.3</t>
  </si>
  <si>
    <t>9.6.4</t>
  </si>
  <si>
    <t>9.6.5</t>
  </si>
  <si>
    <t>9.6.6</t>
  </si>
  <si>
    <t>9.6.7</t>
  </si>
  <si>
    <t>ציון מחיר מנורמל</t>
  </si>
  <si>
    <t>תשלום חודשי קבוע עבור הפעילות השוטפת</t>
  </si>
  <si>
    <t>ציון מחיר</t>
  </si>
  <si>
    <t>סה"כ ציון</t>
  </si>
  <si>
    <t>ההצעה תוגש ב־2 עותקים קשיחים (מודפסים) ועותק אחד דיגיטלי (בפורמט pdf או docx על גבי החסן נייד cd או dok)</t>
  </si>
  <si>
    <t>5.2.2.1</t>
  </si>
  <si>
    <t>המציע עומד בדרישות תקנה 6(א) לתקנות חובת המכרזים, התשנ"ג-1993 ומחזיק בכל האישורים הנדרשים לפי חוק עסקאות גופים ציבוריים, התשל"ו-1976, כשהם תקפים.</t>
  </si>
  <si>
    <t>אין מניעה, לפי כל דין ו/או הסכם שהמציע צד לו, להשתתפותו במכרז ואין, לפי שיקול דעתו הבלעדי והמוחלט של המשרד, אפשרות כלשהי לקיומו של ניגוד עניינים, ישיר או עקיף, בין ענייני המציע ו/או בעלי השליטה בו ו/או נושאי המשרה שלו ו/או הפועלים מטעמו, לבין ענייני המשרד ו/או מתן השירותים.</t>
  </si>
  <si>
    <t>האוצר המוצע הינו דובר השפה הערבית כשפת אם או ברמת שפת אם</t>
  </si>
  <si>
    <r>
      <t xml:space="preserve">אם המציע הוא עמותה או חברה לתועלת הציבור (חל"צ) יש לצרף אישור מהרשם הרלוונטי בדבר ניהול תקין לשנת 2022 </t>
    </r>
    <r>
      <rPr>
        <b/>
        <sz val="12"/>
        <color theme="1"/>
        <rFont val="David"/>
        <family val="2"/>
      </rPr>
      <t>או</t>
    </r>
    <r>
      <rPr>
        <sz val="12"/>
        <color theme="1"/>
        <rFont val="David"/>
        <family val="2"/>
      </rPr>
      <t xml:space="preserve"> בדבר הגשת מסמכים, לפי העניין.</t>
    </r>
  </si>
  <si>
    <t>בתוך מעטפת הצעת המחיר יצרף המציע פירוט חישוב עלויות ובו התייחסות לכל הרכיבים הכלולים בהצעת המחיר. מובהר כי הצעות שפירוט העלויות בהן יחרוג מגדר הסביר ייפסלו, אך למציע תינתן זכות טיעון לשם הבהרת הנחותיו במקרה של פסילה כאמור.</t>
  </si>
  <si>
    <t>רשימת הפרטים בהצעת המציע, שהמציע מעוניין שיהיו חסויים במידה והוא יזכה, על פי האמור בסעיף ‎13להלן.</t>
  </si>
  <si>
    <t>7.9</t>
  </si>
  <si>
    <r>
      <t xml:space="preserve">סוג התאגיד:
</t>
    </r>
    <r>
      <rPr>
        <sz val="12"/>
        <rFont val="David"/>
        <family val="2"/>
      </rPr>
      <t>9.6.4.1.	מציע המציג הסכם שיתוף פעולה עם הרשות המקומית בה ממוקם המבנה ובו התחייבות לשיתוף פעולה למשך חמש השנים הקרובות – יקבל 5 נק'.
9.6.4.2.	מציע אשר הינו תאגיד עירוני בבעלות הרשות המקומית או רשות מקומית – יקבל 10 נק'.</t>
    </r>
  </si>
  <si>
    <t>המבנה שבו תפעל הגלריה ימוקם באחת מהרשויות הנמנות בהחלטות ממשלה או בעיר מעורבת כהגדרתן במכרז.</t>
  </si>
  <si>
    <t>מציע:</t>
  </si>
  <si>
    <t>ציון</t>
  </si>
  <si>
    <t>נימוק</t>
  </si>
  <si>
    <t>סה"כ ניקוד לאיכות</t>
  </si>
  <si>
    <t>התרשמות מתכנית העבודה המוצעת:</t>
  </si>
  <si>
    <t xml:space="preserve">פרמטרים </t>
  </si>
  <si>
    <t>ניקוד מקסימלי</t>
  </si>
  <si>
    <t>דירוג הצעת המחיר</t>
  </si>
  <si>
    <t>מחיר ליחידה – כולל מע"מ</t>
  </si>
  <si>
    <t>תיאור</t>
  </si>
  <si>
    <t>שם המציע</t>
  </si>
  <si>
    <t>מספר המציע</t>
  </si>
  <si>
    <t>ציון משוקלל</t>
  </si>
  <si>
    <t>משקולת</t>
  </si>
  <si>
    <t>דירוג המציעים</t>
  </si>
  <si>
    <r>
      <t xml:space="preserve">המציע קיים פעילות תרבות ערבית בהיקף שנתי שלא יפחת מ-500,000 ₪ (כולל מע"מ) בלפחות שתים מהשנים 2019, 2020 ו־2021.
לעניין סעיף זה </t>
    </r>
    <r>
      <rPr>
        <b/>
        <sz val="12"/>
        <color theme="1"/>
        <rFont val="David"/>
        <family val="2"/>
      </rPr>
      <t>"פעילות תרבות ערבית"</t>
    </r>
    <r>
      <rPr>
        <sz val="12"/>
        <color theme="1"/>
        <rFont val="David"/>
        <family val="2"/>
      </rPr>
      <t xml:space="preserve"> – פעילות תרבות מבין תחומי התרבות המוכרים במנהל התרבות, המוגדרים בסעיף ‎2.13 לעיל, אשר מופנית לחברה הערבית.</t>
    </r>
  </si>
  <si>
    <t>התאמת מבנה בית הספר</t>
  </si>
  <si>
    <t>למנהל הפדגוגי המוצע</t>
  </si>
  <si>
    <t>5.2.2.4</t>
  </si>
  <si>
    <t>5.2.2.3</t>
  </si>
  <si>
    <t>המנהל הפדגוגי המוצע הינו בעל ניסיון של חמש שנים לפחות ביצירה תיאטרונית.
לעניין סעיף זה, "יצירה תיאטרונית" ¬– יוכר ניסיון בבימוי, משחק, הפקה ו/או עיצוב בתחום התיאטרון המקצועי הממוסד והעצמאי.</t>
  </si>
  <si>
    <t>א.	אמנות התיאטרון;
ב.	משחק;
ג.	בימוי;
ד.	הוראת תיאטרון.</t>
  </si>
  <si>
    <t>על המנהל הפדגוגי המוצע להיות בעל השכלה אקדמאית או בעל תעודת בוגר בית ספר לאמנות הנתמך על ידי משרד התרבות באחד מן התחומים שלהלן</t>
  </si>
  <si>
    <t xml:space="preserve">כל מסמכי המכרז (לרבות פרוטוקול מענה לשאלות הבהרה וכן סיכום שאלות ותשובות מכנס הספקים אשר יפורסם ע"י המשרד). יש לחתום על כל מסמכי המכרז והחוזה בראשי תיבות בתחתית כל עמוד כהוכחה לקריאת המסמכים והבנתם. </t>
  </si>
  <si>
    <t>אישורים לפי חוק עסקאות גופים ציבוריים, בדבר ניהול פנקסי חשבונות ורשומות, כשהוא תקף, להוכחת העמידה בתנאי הסף שבסעיף ‎‎5.1.2 לעיל.</t>
  </si>
  <si>
    <t>הצהרה בדבר עמידה בהוראות חוק שוויון זכויות חתומה ע"י עו"ד (נספח ב'7 ).</t>
  </si>
  <si>
    <t>תצהיר בדבר היעדר הרשעות לפי חוק עובדים זרים וחוק שכר מינימום חתום ע"י עו"ד (נספח ב'8).</t>
  </si>
  <si>
    <t>התחייבות ואישור המציע לקיום החקיקה בתחום העסקת עובדים חתומה ע"י עו"ד (נספח ב'9).</t>
  </si>
  <si>
    <t>הצהרה על שימוש בתוכנות מקוריות חתומה ע"י עו"ד/רו"ח (נספח ב'10).</t>
  </si>
  <si>
    <t>על המציע לצרף מסמך בשפה העברית המתאר את פרופיל המציע.</t>
  </si>
  <si>
    <t>לצורך הוכחת עמידתו בתנאי הסף המפורט בסעיף ‎5.2.1 לעיל על המציע לפרט על אודות ניסיונו בביצוע פעילות תרבות ערבית, תוך ציון היקף הפעילויות ומאפייניהן, כמפורט בחוברת ההצעה. הפרטים יסופקו בהתאם לנדרש בנספח ב'2 למסמכי המכרז. הניסיון הנדרש עפ"י סעיף זה יפורט ברשימה כרונולוגית מלאה של העבודות שבוצעו במהלך שנות הניסיון.</t>
  </si>
  <si>
    <t>מסמכים המעידים על התקשרות עם בעל המבנה המיועד לשם הפעלת בית הספר למשחק.</t>
  </si>
  <si>
    <t>מסמך המפרט את תכניתו הכלכלית לשם העמדת תקציב מעבר לתקצוב מטעם המשרד.
ככל שהמציע מסתמך על תמיכת גוף ממן על המציע לצרף גם את התחייבות הגוף הממן (נספח ב'3) להעמדת המימון.</t>
  </si>
  <si>
    <t>על המציע לפרט על אודות ניסיונו של המנהל הפדגוגי המיועד מטעמו לאספקת השירותים נשואי מכרז זה, תוך ציון היקף הפעילויות ומאפייניהן, שם הלקוח, שם איש הקשר ומספר הטלפון שלו כמפורט בחוברת ההצעה. הפרטים יסופקו בהתאם לנדרש בנספח ב'4  למסמכי המכרז. הניסיון הנדרש עפ"י סעיף זה יפורט ברשימה כרונולוגית מלאה של העבודות שבוצעו במהלך שנות הניסיון.</t>
  </si>
  <si>
    <t>נספח הצעת המחיר חתום (נספח ב'11). מובהר כי הצעת המחיר תמולא ותחתם ע"י מורשה החתימה מטעם המציע ותצורף במעטפה סגורה ונפרדת.</t>
  </si>
  <si>
    <t>נספח ב'12 למסמכי המכרז – יצורף מסומן ע"י המציע ברובריקות המתאימות, לפי האישורים והנספחים אותם צירף המציע להצעתו.</t>
  </si>
  <si>
    <r>
      <rPr>
        <b/>
        <sz val="12"/>
        <rFont val="David"/>
        <family val="2"/>
      </rPr>
      <t>מיקום מבנה הבית הספר למשחק המוצע:</t>
    </r>
    <r>
      <rPr>
        <sz val="12"/>
        <rFont val="David"/>
        <family val="2"/>
      </rPr>
      <t xml:space="preserve">
9.6.1.1.	רשות מקומית ובה 20 עד 40 אלף תושבים – 2 נק'.
9.6.1.2.	רשות מקומית ובה 40 אלף תושבים ומעלה – 5 נק'.
9.6.1.3.	רשות מקומית אשר משתייכת לאזור הנגב – 5 נק'.
לעניין סעיף זה, "אזור הנגב" -  מרהט בצפון ועד אילת בדרום. </t>
    </r>
  </si>
  <si>
    <r>
      <rPr>
        <b/>
        <sz val="12"/>
        <rFont val="David"/>
        <family val="2"/>
      </rPr>
      <t xml:space="preserve">נגישות של קהלי היעד למיקום המבנה המוצע לבית הספר למשחק: </t>
    </r>
    <r>
      <rPr>
        <sz val="12"/>
        <rFont val="David"/>
        <family val="2"/>
      </rPr>
      <t xml:space="preserve">
מספר התושבים הערבים החיים בישובים ערביים (ישובים אשר בהם מעל 70% אוכלוסייה ערבית).
הניקוד יינתן בהתאם למספר התושבים הערבים החיים בישובים ערבים וכמפורט להלן:
9.6.2.1.	עבור 50,000 עד 69,999 תושבים ערבים החיים ברדיוס של 20 ק"מ ממקום המבנה המוצע לבית הספר למשחק -  6 נקודות.
9.6.2.2.	עבור 70,000 עד 99,999 תושבים ערבים החיים ברדיוס של 20 ק"מ ממקום המבנה המוצע לבית הספר למשחק – 8 נקודות.
9.6.2.3.	עבור מעל 100,000 תושבים ערבים החיים ברדיוס של 20 ק"מ ממקום המבנה המוצע לבית ספר למשחק – 10 נקודות.
לעניין אמת מידה זו, "תושבים ערבים" - תושבים החיים ביישובים הערבים, הדרוזים והצ'רקסיים.</t>
    </r>
  </si>
  <si>
    <r>
      <rPr>
        <b/>
        <sz val="12"/>
        <rFont val="David"/>
        <family val="2"/>
      </rPr>
      <t xml:space="preserve">נתוני המבנה המוצע :
</t>
    </r>
    <r>
      <rPr>
        <sz val="12"/>
        <rFont val="David"/>
        <family val="2"/>
      </rPr>
      <t>9.6.3.1.	מבנה שהחלל שישמש את בית הספר למשחק עד 800 מ"ר – 2 נק'.
9.6.3.2.	מבנה שהחלל שישמש את בית הספר למשחק בין 801 ל-1000 מ"ר – 5 נק'.
9.6.3.3.	מבנה שהחלל שישמש את בית הספר למשחק מעל -1000 מ – 10 נק'.</t>
    </r>
  </si>
  <si>
    <r>
      <rPr>
        <b/>
        <sz val="12"/>
        <rFont val="David"/>
        <family val="2"/>
      </rPr>
      <t xml:space="preserve">תכנית עבודה מוצעת </t>
    </r>
    <r>
      <rPr>
        <sz val="12"/>
        <rFont val="David"/>
        <family val="2"/>
      </rPr>
      <t xml:space="preserve">
פירוט תכנית העבודה להפעלת בית הספר למשחק לשלוש השנים הבאות, תכנית הקמה לפתיחת בית הספר, תכנית הפעלה, תכנית פדגוגית תלת שנתית מוצעת, תכני פרסום ושיווק, תכנית פעילות שוטפת של בית הספר ותכניות פעילויות קהילתיות וחינוכיות.
"ראה לשונית תכנית עבודה"</t>
    </r>
  </si>
  <si>
    <r>
      <rPr>
        <b/>
        <sz val="12"/>
        <rFont val="David"/>
        <family val="2"/>
      </rPr>
      <t>מימון עצמי:</t>
    </r>
    <r>
      <rPr>
        <sz val="12"/>
        <rFont val="David"/>
        <family val="2"/>
      </rPr>
      <t xml:space="preserve">
ייבחן הסכום אותו מתחייב המציע להעמיד ממקורותיו מעבר לטובת הפרויקט בכל שנה מעבר להכנסות המשרד, הניקוד יינתן באופן הבא:
9.6.6.1.	העמדת מקורות מימון עצמיים בסכום של 100,000 – 399,999 ₪ – 2 נק'.
9.6.6.2.	העמדת מקורות מימון עצמיים בסכום של 400,000 – 599,999 ₪ – 5 נק'.
9.6.6.3.	העמדת מקורות מימון עצמיים בסכום של 600,000 – 799,999 ₪ – 7 נק'.
9.6.6.4.	העמדת מקורות מימון עצמיים בסכום של 800,000 ₪ ומעלה – 10 נק'.</t>
    </r>
  </si>
  <si>
    <r>
      <rPr>
        <b/>
        <sz val="12"/>
        <rFont val="David"/>
        <family val="2"/>
      </rPr>
      <t>איכות המנהל הפדגוגי המוצע:</t>
    </r>
    <r>
      <rPr>
        <sz val="12"/>
        <rFont val="David"/>
        <family val="2"/>
      </rPr>
      <t xml:space="preserve">
9.6.7.1.	ייבחנו מספר ההפקות שהוא יוצר (כהגדרת הפקה בסעיף ‎2.6), אשר המנהל הפדגוגי היה שותף ביצירתן בחמש השנים האחרונות למועד האחרון להגשת ההצעות. על כל הפקה בה היה המנהל הפדגוגי המוצע שותף, יקבל המציע 2 נקודות, עד למקסימום של 6 נק' עבור 6 הפקות. 
ניקוד מקסימאלי לתת סעיף זה - 6 נק'. 
9.6.7.2.	ייבחנו מספר ההפקות (כהגדרת הפקה בסעיף ‎2.6) שבוצעו על ידי אמנים ערבים,  אשר המנהל הפדגוגי היה שותף ביצירתן בחמש השנים האחרונות. על כל הפקה בה היה המנהל הפדגוגי המוצע שותף, יקבל המציע 0.5 נקודה, עד למקסימום של 3 נק' עבור 6 הפקות שבוצעו על ידי אמנים ערבים. 
ניקוד מקסימאלי לתת סעיף זה - 6 נק'.
9.6.7.3.	מציע אשר המנהל הפדגוגי המוצע מטעמו זכה/זכו בפרס במסגרת פסטיבל ו/או תחרות בנושאי אמנות יקבל עד 3 נק' לפי </t>
    </r>
  </si>
  <si>
    <t xml:space="preserve">	פירוט תכנית הקמה לפתיחת בית הספר </t>
  </si>
  <si>
    <t xml:space="preserve">	פירוט תכניות פעילויות קהילתיות וחינוכיות </t>
  </si>
  <si>
    <t xml:space="preserve">	פירוט תכנית מוצעת לשיתופי פעולה עם גופי וארגוני תרבות, משרד ממשלה ורשויות נוספות </t>
  </si>
  <si>
    <t xml:space="preserve">	פירוט תכני פרסום ושיווק </t>
  </si>
  <si>
    <t xml:space="preserve">	פירוט תכנית פדגוגית תלת שנתית מוצעת </t>
  </si>
  <si>
    <t xml:space="preserve">	פירוט תכנית הפעלה</t>
  </si>
  <si>
    <t xml:space="preserve">פירוט תכנית שנתית כללית להפקות בשנה השלישית </t>
  </si>
  <si>
    <t>רכיב המחיר</t>
  </si>
  <si>
    <t>שקלול ציונים סופיים</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</si>
</sst>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 #,##0.00_ ;_ * \-#,##0.00_ ;_ * &quot;-&quot;??_ ;_ @_ "/>
    <numFmt numFmtId="164" formatCode="0.0"/>
    <numFmt numFmtId="165" formatCode="&quot;₪&quot;\ #,##0"/>
    <numFmt numFmtId="166" formatCode="0.000000000000000"/>
    <numFmt numFmtId="167" formatCode="0.000"/>
    <numFmt numFmtId="168" formatCode="_ * #,##0_ ;_ * \-#,##0_ ;_ * &quot;-&quot;??_ ;_ @_ "/>
  </numFmts>
  <fonts count="22" x14ac:knownFonts="1">
    <font>
      <sz val="11"/>
      <color theme="1"/>
      <name val="Arial"/>
      <family val="2"/>
      <charset val="177"/>
      <scheme val="minor"/>
    </font>
    <font>
      <sz val="11"/>
      <color theme="1"/>
      <name val="Arial"/>
      <family val="2"/>
      <charset val="177"/>
      <scheme val="minor"/>
    </font>
    <font>
      <b/>
      <sz val="11"/>
      <color theme="1"/>
      <name val="Arial"/>
      <family val="2"/>
      <scheme val="minor"/>
    </font>
    <font>
      <b/>
      <sz val="12"/>
      <name val="David"/>
      <family val="2"/>
      <charset val="177"/>
    </font>
    <font>
      <sz val="12"/>
      <color theme="1"/>
      <name val="David"/>
      <family val="2"/>
    </font>
    <font>
      <sz val="12"/>
      <name val="David"/>
      <family val="2"/>
    </font>
    <font>
      <sz val="12"/>
      <color theme="1"/>
      <name val="Arial"/>
      <family val="2"/>
      <charset val="177"/>
      <scheme val="minor"/>
    </font>
    <font>
      <sz val="12"/>
      <name val="David"/>
      <family val="2"/>
      <charset val="177"/>
    </font>
    <font>
      <b/>
      <sz val="20"/>
      <name val="David"/>
      <family val="2"/>
      <charset val="177"/>
    </font>
    <font>
      <b/>
      <sz val="12"/>
      <color theme="1"/>
      <name val="David"/>
      <family val="2"/>
    </font>
    <font>
      <b/>
      <sz val="15"/>
      <color theme="1"/>
      <name val="David"/>
      <family val="2"/>
    </font>
    <font>
      <b/>
      <sz val="11"/>
      <color theme="1"/>
      <name val="David"/>
      <family val="2"/>
    </font>
    <font>
      <b/>
      <sz val="14"/>
      <color theme="1"/>
      <name val="David"/>
      <family val="2"/>
    </font>
    <font>
      <b/>
      <sz val="13"/>
      <color theme="1"/>
      <name val="David"/>
      <family val="2"/>
    </font>
    <font>
      <u/>
      <sz val="12"/>
      <color theme="1"/>
      <name val="David"/>
      <family val="2"/>
    </font>
    <font>
      <b/>
      <sz val="12"/>
      <name val="David"/>
      <family val="2"/>
    </font>
    <font>
      <b/>
      <u/>
      <sz val="12"/>
      <color theme="1"/>
      <name val="David"/>
      <family val="2"/>
    </font>
    <font>
      <sz val="11"/>
      <color theme="1"/>
      <name val="David"/>
      <family val="2"/>
    </font>
    <font>
      <b/>
      <sz val="16"/>
      <color theme="1"/>
      <name val="David"/>
      <family val="2"/>
    </font>
    <font>
      <b/>
      <sz val="12"/>
      <color theme="4" tint="0.79998168889431442"/>
      <name val="David"/>
      <family val="2"/>
    </font>
    <font>
      <b/>
      <sz val="14"/>
      <name val="David"/>
      <family val="2"/>
    </font>
    <font>
      <b/>
      <sz val="12"/>
      <color theme="0"/>
      <name val="David"/>
      <family val="2"/>
    </font>
  </fonts>
  <fills count="28">
    <fill>
      <patternFill patternType="none"/>
    </fill>
    <fill>
      <patternFill patternType="gray125"/>
    </fill>
    <fill>
      <patternFill patternType="solid">
        <fgColor theme="0"/>
        <bgColor indexed="64"/>
      </patternFill>
    </fill>
    <fill>
      <patternFill patternType="solid">
        <fgColor theme="7" tint="0.59999389629810485"/>
        <bgColor indexed="64"/>
      </patternFill>
    </fill>
    <fill>
      <patternFill patternType="solid">
        <fgColor theme="8" tint="0.59999389629810485"/>
        <bgColor indexed="64"/>
      </patternFill>
    </fill>
    <fill>
      <patternFill patternType="solid">
        <fgColor theme="6" tint="0.59999389629810485"/>
        <bgColor indexed="64"/>
      </patternFill>
    </fill>
    <fill>
      <patternFill patternType="solid">
        <fgColor theme="1" tint="0.249977111117893"/>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5" tint="0.79998168889431442"/>
        <bgColor indexed="64"/>
      </patternFill>
    </fill>
    <fill>
      <patternFill patternType="solid">
        <fgColor theme="6" tint="0.39997558519241921"/>
        <bgColor indexed="64"/>
      </patternFill>
    </fill>
    <fill>
      <patternFill patternType="solid">
        <fgColor theme="2" tint="-9.9978637043366805E-2"/>
        <bgColor indexed="64"/>
      </patternFill>
    </fill>
    <fill>
      <patternFill patternType="solid">
        <fgColor theme="3" tint="0.79998168889431442"/>
        <bgColor indexed="64"/>
      </patternFill>
    </fill>
    <fill>
      <patternFill patternType="solid">
        <fgColor theme="9" tint="-0.249977111117893"/>
        <bgColor indexed="64"/>
      </patternFill>
    </fill>
    <fill>
      <patternFill patternType="solid">
        <fgColor theme="8" tint="-0.249977111117893"/>
        <bgColor theme="8" tint="0.79998168889431442"/>
      </patternFill>
    </fill>
    <fill>
      <patternFill patternType="solid">
        <fgColor theme="7" tint="0.39997558519241921"/>
        <bgColor indexed="64"/>
      </patternFill>
    </fill>
    <fill>
      <patternFill patternType="solid">
        <fgColor rgb="FFFFFF00"/>
        <bgColor indexed="64"/>
      </patternFill>
    </fill>
    <fill>
      <patternFill patternType="solid">
        <fgColor rgb="FF92D050"/>
        <bgColor indexed="64"/>
      </patternFill>
    </fill>
    <fill>
      <patternFill patternType="solid">
        <fgColor theme="8" tint="0.39997558519241921"/>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8" tint="-0.249977111117893"/>
        <bgColor indexed="64"/>
      </patternFill>
    </fill>
    <fill>
      <patternFill patternType="solid">
        <fgColor theme="4" tint="0.79998168889431442"/>
        <bgColor indexed="64"/>
      </patternFill>
    </fill>
    <fill>
      <patternFill patternType="solid">
        <fgColor theme="4" tint="0.39994506668294322"/>
        <bgColor indexed="64"/>
      </patternFill>
    </fill>
    <fill>
      <patternFill patternType="solid">
        <fgColor theme="4" tint="0.39997558519241921"/>
        <bgColor indexed="64"/>
      </patternFill>
    </fill>
    <fill>
      <patternFill patternType="solid">
        <fgColor theme="0" tint="-0.34998626667073579"/>
        <bgColor indexed="64"/>
      </patternFill>
    </fill>
    <fill>
      <patternFill patternType="solid">
        <fgColor theme="9" tint="0.59999389629810485"/>
        <bgColor indexed="64"/>
      </patternFill>
    </fill>
  </fills>
  <borders count="57">
    <border>
      <left/>
      <right/>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bottom/>
      <diagonal/>
    </border>
    <border>
      <left style="medium">
        <color indexed="64"/>
      </left>
      <right style="thin">
        <color indexed="64"/>
      </right>
      <top style="thin">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right/>
      <top/>
      <bottom style="medium">
        <color indexed="64"/>
      </bottom>
      <diagonal/>
    </border>
    <border>
      <left style="thin">
        <color indexed="64"/>
      </left>
      <right/>
      <top style="thin">
        <color indexed="64"/>
      </top>
      <bottom style="thin">
        <color indexed="64"/>
      </bottom>
      <diagonal/>
    </border>
    <border>
      <left style="medium">
        <color indexed="64"/>
      </left>
      <right/>
      <top style="medium">
        <color indexed="64"/>
      </top>
      <bottom style="thin">
        <color indexed="64"/>
      </bottom>
      <diagonal/>
    </border>
    <border>
      <left style="thin">
        <color indexed="64"/>
      </left>
      <right/>
      <top style="medium">
        <color indexed="64"/>
      </top>
      <bottom style="medium">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bottom style="medium">
        <color indexed="64"/>
      </bottom>
      <diagonal/>
    </border>
    <border>
      <left style="thin">
        <color indexed="64"/>
      </left>
      <right/>
      <top/>
      <bottom/>
      <diagonal/>
    </border>
    <border>
      <left style="thin">
        <color indexed="64"/>
      </left>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right/>
      <top style="thin">
        <color indexed="64"/>
      </top>
      <bottom style="medium">
        <color indexed="64"/>
      </bottom>
      <diagonal/>
    </border>
    <border>
      <left style="medium">
        <color indexed="64"/>
      </left>
      <right/>
      <top style="thin">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right style="medium">
        <color indexed="64"/>
      </right>
      <top style="thin">
        <color indexed="64"/>
      </top>
      <bottom/>
      <diagonal/>
    </border>
    <border>
      <left style="medium">
        <color indexed="64"/>
      </left>
      <right/>
      <top/>
      <bottom/>
      <diagonal/>
    </border>
    <border>
      <left style="medium">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medium">
        <color indexed="64"/>
      </bottom>
      <diagonal/>
    </border>
    <border>
      <left style="medium">
        <color indexed="64"/>
      </left>
      <right style="medium">
        <color indexed="64"/>
      </right>
      <top/>
      <bottom/>
      <diagonal/>
    </border>
    <border>
      <left/>
      <right/>
      <top style="medium">
        <color indexed="64"/>
      </top>
      <bottom style="medium">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right style="thin">
        <color indexed="64"/>
      </right>
      <top/>
      <bottom style="thin">
        <color indexed="64"/>
      </bottom>
      <diagonal/>
    </border>
    <border>
      <left/>
      <right/>
      <top/>
      <bottom style="thin">
        <color indexed="64"/>
      </bottom>
      <diagonal/>
    </border>
    <border>
      <left/>
      <right/>
      <top style="thin">
        <color indexed="64"/>
      </top>
      <bottom/>
      <diagonal/>
    </border>
  </borders>
  <cellStyleXfs count="3">
    <xf numFmtId="0" fontId="0" fillId="0" borderId="0"/>
    <xf numFmtId="9" fontId="1" fillId="0" borderId="0" applyFont="0" applyFill="0" applyBorder="0" applyAlignment="0" applyProtection="0"/>
    <xf numFmtId="43" fontId="1" fillId="0" borderId="0" applyFont="0" applyFill="0" applyBorder="0" applyAlignment="0" applyProtection="0"/>
  </cellStyleXfs>
  <cellXfs count="199">
    <xf numFmtId="0" fontId="0" fillId="0" borderId="0" xfId="0"/>
    <xf numFmtId="0" fontId="6" fillId="0" borderId="0" xfId="0" applyFont="1" applyBorder="1"/>
    <xf numFmtId="0" fontId="6" fillId="0" borderId="0" xfId="0" applyFont="1"/>
    <xf numFmtId="0" fontId="6" fillId="0" borderId="18" xfId="0" applyFont="1" applyBorder="1"/>
    <xf numFmtId="0" fontId="0" fillId="0" borderId="0" xfId="0" applyAlignment="1" applyProtection="1">
      <alignment vertical="top"/>
      <protection hidden="1"/>
    </xf>
    <xf numFmtId="0" fontId="0" fillId="2" borderId="0" xfId="0" applyFill="1" applyAlignment="1" applyProtection="1">
      <alignment vertical="top"/>
      <protection hidden="1"/>
    </xf>
    <xf numFmtId="0" fontId="0" fillId="2" borderId="0" xfId="0" applyFill="1" applyBorder="1" applyAlignment="1" applyProtection="1">
      <alignment vertical="top"/>
      <protection hidden="1"/>
    </xf>
    <xf numFmtId="0" fontId="0" fillId="0" borderId="0" xfId="0" applyBorder="1" applyAlignment="1" applyProtection="1">
      <alignment vertical="top"/>
      <protection hidden="1"/>
    </xf>
    <xf numFmtId="0" fontId="0" fillId="0" borderId="25" xfId="0" applyBorder="1" applyAlignment="1" applyProtection="1">
      <alignment vertical="top"/>
      <protection hidden="1"/>
    </xf>
    <xf numFmtId="0" fontId="0" fillId="2" borderId="0" xfId="0" applyFill="1" applyAlignment="1" applyProtection="1">
      <alignment vertical="top" wrapText="1"/>
      <protection hidden="1"/>
    </xf>
    <xf numFmtId="49" fontId="5" fillId="0" borderId="1" xfId="0" applyNumberFormat="1" applyFont="1" applyFill="1" applyBorder="1" applyAlignment="1">
      <alignment horizontal="center" vertical="top" wrapText="1"/>
    </xf>
    <xf numFmtId="49" fontId="10" fillId="14" borderId="24" xfId="0" applyNumberFormat="1" applyFont="1" applyFill="1" applyBorder="1" applyAlignment="1" applyProtection="1">
      <alignment horizontal="center" vertical="top"/>
      <protection hidden="1"/>
    </xf>
    <xf numFmtId="49" fontId="13" fillId="15" borderId="10" xfId="0" applyNumberFormat="1" applyFont="1" applyFill="1" applyBorder="1" applyAlignment="1" applyProtection="1">
      <alignment horizontal="center" vertical="top" wrapText="1"/>
      <protection hidden="1"/>
    </xf>
    <xf numFmtId="49" fontId="9" fillId="15" borderId="8" xfId="0" applyNumberFormat="1" applyFont="1" applyFill="1" applyBorder="1" applyAlignment="1" applyProtection="1">
      <alignment horizontal="center" vertical="top" wrapText="1" readingOrder="2"/>
      <protection hidden="1"/>
    </xf>
    <xf numFmtId="49" fontId="9" fillId="3" borderId="8" xfId="0" applyNumberFormat="1" applyFont="1" applyFill="1" applyBorder="1" applyAlignment="1" applyProtection="1">
      <alignment horizontal="center" vertical="top" wrapText="1" readingOrder="2"/>
      <protection hidden="1"/>
    </xf>
    <xf numFmtId="49" fontId="9" fillId="10" borderId="8" xfId="0" applyNumberFormat="1" applyFont="1" applyFill="1" applyBorder="1" applyAlignment="1" applyProtection="1">
      <alignment horizontal="center" vertical="top" readingOrder="2"/>
      <protection hidden="1"/>
    </xf>
    <xf numFmtId="0" fontId="13" fillId="0" borderId="6" xfId="0" applyNumberFormat="1" applyFont="1" applyFill="1" applyBorder="1" applyAlignment="1" applyProtection="1">
      <alignment horizontal="center" vertical="top" wrapText="1"/>
      <protection hidden="1"/>
    </xf>
    <xf numFmtId="0" fontId="3" fillId="4" borderId="14" xfId="0" applyFont="1" applyFill="1" applyBorder="1" applyAlignment="1" applyProtection="1">
      <alignment vertical="center" wrapText="1" readingOrder="2"/>
      <protection hidden="1"/>
    </xf>
    <xf numFmtId="0" fontId="3" fillId="4" borderId="8" xfId="0" applyFont="1" applyFill="1" applyBorder="1" applyAlignment="1" applyProtection="1">
      <alignment horizontal="center" vertical="center" wrapText="1" readingOrder="2"/>
      <protection hidden="1"/>
    </xf>
    <xf numFmtId="0" fontId="3" fillId="4" borderId="19" xfId="0" applyFont="1" applyFill="1" applyBorder="1" applyAlignment="1" applyProtection="1">
      <alignment horizontal="center" vertical="center" wrapText="1" readingOrder="2"/>
      <protection hidden="1"/>
    </xf>
    <xf numFmtId="0" fontId="3" fillId="4" borderId="26" xfId="0" applyFont="1" applyFill="1" applyBorder="1" applyAlignment="1" applyProtection="1">
      <alignment horizontal="center" vertical="center" wrapText="1" readingOrder="2"/>
      <protection hidden="1"/>
    </xf>
    <xf numFmtId="0" fontId="3" fillId="4" borderId="13" xfId="0" applyFont="1" applyFill="1" applyBorder="1" applyAlignment="1" applyProtection="1">
      <alignment horizontal="center" vertical="center" wrapText="1" readingOrder="2"/>
      <protection hidden="1"/>
    </xf>
    <xf numFmtId="49" fontId="11" fillId="8" borderId="1" xfId="0" applyNumberFormat="1" applyFont="1" applyFill="1" applyBorder="1" applyAlignment="1" applyProtection="1">
      <alignment horizontal="center" vertical="top" wrapText="1" readingOrder="2"/>
      <protection hidden="1"/>
    </xf>
    <xf numFmtId="0" fontId="0" fillId="0" borderId="0" xfId="0" applyAlignment="1" applyProtection="1">
      <alignment vertical="top" wrapText="1"/>
      <protection hidden="1"/>
    </xf>
    <xf numFmtId="0" fontId="0" fillId="0" borderId="0" xfId="0" applyAlignment="1" applyProtection="1">
      <alignment vertical="top" wrapText="1" readingOrder="2"/>
      <protection hidden="1"/>
    </xf>
    <xf numFmtId="49" fontId="4" fillId="3" borderId="22" xfId="0" applyNumberFormat="1" applyFont="1" applyFill="1" applyBorder="1" applyAlignment="1" applyProtection="1">
      <alignment horizontal="right" vertical="top" wrapText="1" readingOrder="2"/>
      <protection hidden="1"/>
    </xf>
    <xf numFmtId="49" fontId="9" fillId="3" borderId="14" xfId="0" applyNumberFormat="1" applyFont="1" applyFill="1" applyBorder="1" applyAlignment="1" applyProtection="1">
      <alignment horizontal="center" vertical="top" wrapText="1" readingOrder="2"/>
      <protection hidden="1"/>
    </xf>
    <xf numFmtId="49" fontId="9" fillId="10" borderId="29" xfId="0" applyNumberFormat="1" applyFont="1" applyFill="1" applyBorder="1" applyAlignment="1" applyProtection="1">
      <alignment horizontal="center" vertical="top" readingOrder="2"/>
      <protection hidden="1"/>
    </xf>
    <xf numFmtId="0" fontId="3" fillId="9" borderId="14" xfId="0" applyFont="1" applyFill="1" applyBorder="1" applyAlignment="1" applyProtection="1">
      <alignment horizontal="center" vertical="center" wrapText="1" readingOrder="2"/>
      <protection hidden="1"/>
    </xf>
    <xf numFmtId="49" fontId="9" fillId="10" borderId="31" xfId="0" applyNumberFormat="1" applyFont="1" applyFill="1" applyBorder="1" applyAlignment="1" applyProtection="1">
      <alignment horizontal="center" vertical="top" readingOrder="2"/>
      <protection hidden="1"/>
    </xf>
    <xf numFmtId="0" fontId="5" fillId="5" borderId="14" xfId="0" applyFont="1" applyFill="1" applyBorder="1" applyAlignment="1" applyProtection="1">
      <alignment vertical="top" wrapText="1" readingOrder="2"/>
      <protection hidden="1"/>
    </xf>
    <xf numFmtId="0" fontId="15" fillId="5" borderId="14" xfId="0" applyFont="1" applyFill="1" applyBorder="1" applyAlignment="1" applyProtection="1">
      <alignment vertical="top" wrapText="1" readingOrder="2"/>
      <protection hidden="1"/>
    </xf>
    <xf numFmtId="9" fontId="7" fillId="5" borderId="19" xfId="1" applyFont="1" applyFill="1" applyBorder="1" applyAlignment="1" applyProtection="1">
      <alignment horizontal="center" vertical="center" wrapText="1" readingOrder="2"/>
      <protection hidden="1"/>
    </xf>
    <xf numFmtId="9" fontId="15" fillId="12" borderId="19" xfId="1" applyFont="1" applyFill="1" applyBorder="1" applyAlignment="1" applyProtection="1">
      <alignment horizontal="center" vertical="center" wrapText="1" readingOrder="2"/>
      <protection hidden="1"/>
    </xf>
    <xf numFmtId="2" fontId="11" fillId="8" borderId="1" xfId="0" applyNumberFormat="1" applyFont="1" applyFill="1" applyBorder="1" applyAlignment="1" applyProtection="1">
      <alignment horizontal="center" vertical="top" wrapText="1" readingOrder="2"/>
      <protection hidden="1"/>
    </xf>
    <xf numFmtId="49" fontId="17" fillId="0" borderId="2" xfId="0" applyNumberFormat="1" applyFont="1" applyFill="1" applyBorder="1" applyAlignment="1" applyProtection="1">
      <alignment horizontal="center" vertical="top" wrapText="1" readingOrder="2"/>
      <protection hidden="1"/>
    </xf>
    <xf numFmtId="49" fontId="17" fillId="0" borderId="1" xfId="0" applyNumberFormat="1" applyFont="1" applyFill="1" applyBorder="1" applyAlignment="1" applyProtection="1">
      <alignment horizontal="center" vertical="top" wrapText="1" readingOrder="2"/>
      <protection hidden="1"/>
    </xf>
    <xf numFmtId="49" fontId="5" fillId="0" borderId="1" xfId="0" applyNumberFormat="1" applyFont="1" applyFill="1" applyBorder="1" applyAlignment="1">
      <alignment horizontal="center" vertical="top" wrapText="1" readingOrder="2"/>
    </xf>
    <xf numFmtId="164" fontId="5" fillId="8" borderId="14" xfId="0" applyNumberFormat="1" applyFont="1" applyFill="1" applyBorder="1" applyAlignment="1" applyProtection="1">
      <alignment horizontal="right" vertical="top" wrapText="1" readingOrder="2"/>
      <protection hidden="1"/>
    </xf>
    <xf numFmtId="1" fontId="3" fillId="8" borderId="14" xfId="0" applyNumberFormat="1" applyFont="1" applyFill="1" applyBorder="1" applyAlignment="1" applyProtection="1">
      <alignment horizontal="center" vertical="center" wrapText="1" readingOrder="2"/>
      <protection hidden="1"/>
    </xf>
    <xf numFmtId="166" fontId="3" fillId="8" borderId="14" xfId="0" applyNumberFormat="1" applyFont="1" applyFill="1" applyBorder="1" applyAlignment="1" applyProtection="1">
      <alignment horizontal="center" vertical="center" wrapText="1" readingOrder="2"/>
      <protection hidden="1"/>
    </xf>
    <xf numFmtId="49" fontId="4" fillId="3" borderId="22" xfId="0" applyNumberFormat="1" applyFont="1" applyFill="1" applyBorder="1" applyAlignment="1" applyProtection="1">
      <alignment horizontal="right" vertical="top" wrapText="1" readingOrder="2"/>
      <protection hidden="1"/>
    </xf>
    <xf numFmtId="49" fontId="9" fillId="10" borderId="29" xfId="0" applyNumberFormat="1" applyFont="1" applyFill="1" applyBorder="1" applyAlignment="1" applyProtection="1">
      <alignment horizontal="center" vertical="top" readingOrder="2"/>
      <protection hidden="1"/>
    </xf>
    <xf numFmtId="0" fontId="11" fillId="8" borderId="6" xfId="0" applyNumberFormat="1" applyFont="1" applyFill="1" applyBorder="1" applyAlignment="1" applyProtection="1">
      <alignment horizontal="center" vertical="top" wrapText="1" readingOrder="2"/>
      <protection hidden="1"/>
    </xf>
    <xf numFmtId="49" fontId="11" fillId="8" borderId="40" xfId="0" applyNumberFormat="1" applyFont="1" applyFill="1" applyBorder="1" applyAlignment="1" applyProtection="1">
      <alignment horizontal="center" vertical="top" wrapText="1" readingOrder="2"/>
      <protection hidden="1"/>
    </xf>
    <xf numFmtId="0" fontId="9" fillId="4" borderId="0" xfId="0" applyFont="1" applyFill="1" applyBorder="1" applyAlignment="1" applyProtection="1">
      <alignment horizontal="center" vertical="center" wrapText="1"/>
      <protection hidden="1"/>
    </xf>
    <xf numFmtId="0" fontId="4" fillId="20" borderId="49" xfId="0" applyFont="1" applyFill="1" applyBorder="1" applyAlignment="1">
      <alignment horizontal="center" vertical="center" wrapText="1"/>
    </xf>
    <xf numFmtId="0" fontId="4" fillId="20" borderId="33" xfId="0" applyFont="1" applyFill="1" applyBorder="1" applyAlignment="1">
      <alignment horizontal="center" vertical="center" wrapText="1"/>
    </xf>
    <xf numFmtId="0" fontId="9" fillId="19" borderId="9" xfId="0" applyFont="1" applyFill="1" applyBorder="1" applyAlignment="1">
      <alignment vertical="center" wrapText="1"/>
    </xf>
    <xf numFmtId="0" fontId="4" fillId="0" borderId="11" xfId="0" applyFont="1" applyBorder="1" applyAlignment="1">
      <alignment horizontal="center" vertical="center"/>
    </xf>
    <xf numFmtId="0" fontId="4" fillId="0" borderId="22" xfId="0" applyFont="1" applyBorder="1" applyAlignment="1">
      <alignment vertical="center" wrapText="1"/>
    </xf>
    <xf numFmtId="0" fontId="4" fillId="0" borderId="8" xfId="0" applyFont="1" applyBorder="1" applyAlignment="1">
      <alignment horizontal="center" vertical="center"/>
    </xf>
    <xf numFmtId="1" fontId="15" fillId="21" borderId="22" xfId="1" applyNumberFormat="1" applyFont="1" applyFill="1" applyBorder="1" applyAlignment="1" applyProtection="1">
      <alignment horizontal="center" vertical="center" wrapText="1" readingOrder="2"/>
      <protection hidden="1"/>
    </xf>
    <xf numFmtId="1" fontId="20" fillId="21" borderId="21" xfId="1" applyNumberFormat="1" applyFont="1" applyFill="1" applyBorder="1" applyAlignment="1" applyProtection="1">
      <alignment horizontal="center" vertical="center" wrapText="1" readingOrder="2"/>
      <protection hidden="1"/>
    </xf>
    <xf numFmtId="0" fontId="9" fillId="16" borderId="45" xfId="0" applyFont="1" applyFill="1" applyBorder="1"/>
    <xf numFmtId="0" fontId="4" fillId="16" borderId="44" xfId="0" applyFont="1" applyFill="1" applyBorder="1"/>
    <xf numFmtId="0" fontId="4" fillId="16" borderId="45" xfId="0" applyFont="1" applyFill="1" applyBorder="1"/>
    <xf numFmtId="0" fontId="11" fillId="23" borderId="14" xfId="0" applyFont="1" applyFill="1" applyBorder="1" applyAlignment="1">
      <alignment horizontal="center" vertical="center" wrapText="1"/>
    </xf>
    <xf numFmtId="0" fontId="11" fillId="17" borderId="14" xfId="0" applyFont="1" applyFill="1" applyBorder="1" applyAlignment="1">
      <alignment horizontal="center" vertical="center" wrapText="1"/>
    </xf>
    <xf numFmtId="0" fontId="11" fillId="21" borderId="14" xfId="0" applyFont="1" applyFill="1" applyBorder="1" applyAlignment="1">
      <alignment horizontal="center" vertical="center" wrapText="1"/>
    </xf>
    <xf numFmtId="0" fontId="11" fillId="24" borderId="14" xfId="0" applyFont="1" applyFill="1" applyBorder="1" applyAlignment="1">
      <alignment horizontal="center" vertical="center" wrapText="1"/>
    </xf>
    <xf numFmtId="168" fontId="11" fillId="23" borderId="14" xfId="2" applyNumberFormat="1" applyFont="1" applyFill="1" applyBorder="1" applyAlignment="1">
      <alignment horizontal="center" vertical="center" wrapText="1"/>
    </xf>
    <xf numFmtId="0" fontId="11" fillId="23" borderId="13" xfId="0" applyFont="1" applyFill="1" applyBorder="1" applyAlignment="1">
      <alignment horizontal="center" vertical="center" wrapText="1"/>
    </xf>
    <xf numFmtId="0" fontId="11" fillId="23" borderId="8" xfId="0" applyFont="1" applyFill="1" applyBorder="1" applyAlignment="1">
      <alignment horizontal="center" vertical="center" wrapText="1"/>
    </xf>
    <xf numFmtId="0" fontId="0" fillId="0" borderId="0" xfId="0" applyFont="1" applyBorder="1"/>
    <xf numFmtId="0" fontId="2" fillId="0" borderId="0" xfId="0" applyFont="1" applyBorder="1" applyAlignment="1">
      <alignment horizontal="center" vertical="center"/>
    </xf>
    <xf numFmtId="165" fontId="17" fillId="2" borderId="14" xfId="0" applyNumberFormat="1" applyFont="1" applyFill="1" applyBorder="1" applyAlignment="1" applyProtection="1">
      <alignment horizontal="center" vertical="center" wrapText="1"/>
      <protection locked="0"/>
    </xf>
    <xf numFmtId="0" fontId="9" fillId="7" borderId="54" xfId="0" applyFont="1" applyFill="1" applyBorder="1" applyAlignment="1" applyProtection="1">
      <alignment horizontal="center" vertical="center" readingOrder="2"/>
    </xf>
    <xf numFmtId="0" fontId="9" fillId="7" borderId="11" xfId="0" applyFont="1" applyFill="1" applyBorder="1" applyAlignment="1" applyProtection="1">
      <alignment horizontal="center"/>
    </xf>
    <xf numFmtId="0" fontId="9" fillId="7" borderId="17" xfId="0" applyFont="1" applyFill="1" applyBorder="1" applyProtection="1"/>
    <xf numFmtId="0" fontId="9" fillId="7" borderId="54" xfId="0" applyFont="1" applyFill="1" applyBorder="1" applyAlignment="1" applyProtection="1">
      <alignment horizontal="center" vertical="center" wrapText="1"/>
    </xf>
    <xf numFmtId="9" fontId="4" fillId="8" borderId="8" xfId="0" applyNumberFormat="1" applyFont="1" applyFill="1" applyBorder="1" applyAlignment="1" applyProtection="1">
      <alignment horizontal="center" vertical="center"/>
    </xf>
    <xf numFmtId="0" fontId="4" fillId="8" borderId="15" xfId="0" applyFont="1" applyFill="1" applyBorder="1" applyAlignment="1" applyProtection="1">
      <alignment vertical="center"/>
    </xf>
    <xf numFmtId="2" fontId="4" fillId="8" borderId="13" xfId="0" applyNumberFormat="1" applyFont="1" applyFill="1" applyBorder="1" applyAlignment="1" applyProtection="1">
      <alignment horizontal="center" vertical="center"/>
    </xf>
    <xf numFmtId="9" fontId="21" fillId="6" borderId="8" xfId="0" applyNumberFormat="1" applyFont="1" applyFill="1" applyBorder="1" applyAlignment="1" applyProtection="1">
      <alignment horizontal="center" vertical="center"/>
    </xf>
    <xf numFmtId="0" fontId="21" fillId="6" borderId="15" xfId="0" applyFont="1" applyFill="1" applyBorder="1" applyAlignment="1" applyProtection="1">
      <alignment vertical="center"/>
    </xf>
    <xf numFmtId="2" fontId="21" fillId="6" borderId="13" xfId="0" applyNumberFormat="1" applyFont="1" applyFill="1" applyBorder="1" applyAlignment="1" applyProtection="1">
      <alignment horizontal="center" vertical="center"/>
    </xf>
    <xf numFmtId="0" fontId="9" fillId="27" borderId="41" xfId="0" applyFont="1" applyFill="1" applyBorder="1" applyAlignment="1" applyProtection="1">
      <alignment horizontal="center" vertical="center"/>
    </xf>
    <xf numFmtId="0" fontId="0" fillId="0" borderId="0" xfId="0" applyAlignment="1">
      <alignment horizontal="center" vertical="center"/>
    </xf>
    <xf numFmtId="49" fontId="4" fillId="10" borderId="19" xfId="0" applyNumberFormat="1" applyFont="1" applyFill="1" applyBorder="1" applyAlignment="1" applyProtection="1">
      <alignment horizontal="right" vertical="top" wrapText="1" readingOrder="2"/>
      <protection hidden="1"/>
    </xf>
    <xf numFmtId="49" fontId="4" fillId="10" borderId="22" xfId="0" applyNumberFormat="1" applyFont="1" applyFill="1" applyBorder="1" applyAlignment="1" applyProtection="1">
      <alignment horizontal="right" vertical="top" wrapText="1" readingOrder="2"/>
      <protection hidden="1"/>
    </xf>
    <xf numFmtId="49" fontId="4" fillId="3" borderId="19" xfId="0" applyNumberFormat="1" applyFont="1" applyFill="1" applyBorder="1" applyAlignment="1" applyProtection="1">
      <alignment horizontal="right" vertical="top" wrapText="1" readingOrder="2"/>
      <protection hidden="1"/>
    </xf>
    <xf numFmtId="49" fontId="4" fillId="3" borderId="22" xfId="0" applyNumberFormat="1" applyFont="1" applyFill="1" applyBorder="1" applyAlignment="1" applyProtection="1">
      <alignment horizontal="right" vertical="top" wrapText="1" readingOrder="2"/>
      <protection hidden="1"/>
    </xf>
    <xf numFmtId="49" fontId="9" fillId="10" borderId="43" xfId="0" applyNumberFormat="1" applyFont="1" applyFill="1" applyBorder="1" applyAlignment="1" applyProtection="1">
      <alignment horizontal="center" vertical="center" readingOrder="2"/>
      <protection hidden="1"/>
    </xf>
    <xf numFmtId="0" fontId="0" fillId="0" borderId="17" xfId="0" applyBorder="1" applyAlignment="1">
      <alignment horizontal="center" vertical="center" readingOrder="2"/>
    </xf>
    <xf numFmtId="49" fontId="4" fillId="3" borderId="29" xfId="0" applyNumberFormat="1" applyFont="1" applyFill="1" applyBorder="1" applyAlignment="1" applyProtection="1">
      <alignment horizontal="right" vertical="top" wrapText="1" readingOrder="2"/>
      <protection hidden="1"/>
    </xf>
    <xf numFmtId="0" fontId="0" fillId="0" borderId="11" xfId="0" applyBorder="1" applyAlignment="1">
      <alignment horizontal="right" vertical="top" wrapText="1" readingOrder="2"/>
    </xf>
    <xf numFmtId="49" fontId="9" fillId="3" borderId="29" xfId="0" applyNumberFormat="1" applyFont="1" applyFill="1" applyBorder="1" applyAlignment="1" applyProtection="1">
      <alignment horizontal="center" vertical="center" wrapText="1" readingOrder="2"/>
      <protection hidden="1"/>
    </xf>
    <xf numFmtId="49" fontId="9" fillId="3" borderId="7" xfId="0" applyNumberFormat="1" applyFont="1" applyFill="1" applyBorder="1" applyAlignment="1" applyProtection="1">
      <alignment horizontal="center" vertical="center" wrapText="1" readingOrder="2"/>
      <protection hidden="1"/>
    </xf>
    <xf numFmtId="49" fontId="9" fillId="3" borderId="11" xfId="0" applyNumberFormat="1" applyFont="1" applyFill="1" applyBorder="1" applyAlignment="1" applyProtection="1">
      <alignment horizontal="center" vertical="center" wrapText="1" readingOrder="2"/>
      <protection hidden="1"/>
    </xf>
    <xf numFmtId="49" fontId="9" fillId="13" borderId="5" xfId="0" applyNumberFormat="1" applyFont="1" applyFill="1" applyBorder="1" applyAlignment="1" applyProtection="1">
      <alignment horizontal="center" vertical="top" readingOrder="2"/>
      <protection hidden="1"/>
    </xf>
    <xf numFmtId="49" fontId="9" fillId="13" borderId="30" xfId="0" applyNumberFormat="1" applyFont="1" applyFill="1" applyBorder="1" applyAlignment="1" applyProtection="1">
      <alignment horizontal="center" vertical="top" readingOrder="2"/>
      <protection hidden="1"/>
    </xf>
    <xf numFmtId="49" fontId="9" fillId="13" borderId="16" xfId="0" applyNumberFormat="1" applyFont="1" applyFill="1" applyBorder="1" applyAlignment="1" applyProtection="1">
      <alignment horizontal="center" vertical="top" readingOrder="2"/>
      <protection hidden="1"/>
    </xf>
    <xf numFmtId="49" fontId="4" fillId="10" borderId="27" xfId="0" applyNumberFormat="1" applyFont="1" applyFill="1" applyBorder="1" applyAlignment="1" applyProtection="1">
      <alignment horizontal="right" vertical="top" wrapText="1" readingOrder="2"/>
      <protection hidden="1"/>
    </xf>
    <xf numFmtId="0" fontId="0" fillId="0" borderId="22" xfId="0" applyBorder="1" applyAlignment="1">
      <alignment horizontal="right" vertical="top" wrapText="1" readingOrder="2"/>
    </xf>
    <xf numFmtId="49" fontId="10" fillId="14" borderId="32" xfId="0" applyNumberFormat="1" applyFont="1" applyFill="1" applyBorder="1" applyAlignment="1" applyProtection="1">
      <alignment horizontal="center" vertical="top"/>
      <protection hidden="1"/>
    </xf>
    <xf numFmtId="49" fontId="10" fillId="14" borderId="18" xfId="0" applyNumberFormat="1" applyFont="1" applyFill="1" applyBorder="1" applyAlignment="1" applyProtection="1">
      <alignment horizontal="center" vertical="top"/>
      <protection hidden="1"/>
    </xf>
    <xf numFmtId="49" fontId="10" fillId="14" borderId="33" xfId="0" applyNumberFormat="1" applyFont="1" applyFill="1" applyBorder="1" applyAlignment="1" applyProtection="1">
      <alignment horizontal="center" vertical="top"/>
      <protection hidden="1"/>
    </xf>
    <xf numFmtId="49" fontId="9" fillId="8" borderId="10" xfId="0" applyNumberFormat="1" applyFont="1" applyFill="1" applyBorder="1" applyAlignment="1" applyProtection="1">
      <alignment horizontal="center" vertical="center" wrapText="1"/>
      <protection hidden="1"/>
    </xf>
    <xf numFmtId="49" fontId="9" fillId="8" borderId="8" xfId="0" applyNumberFormat="1" applyFont="1" applyFill="1" applyBorder="1" applyAlignment="1" applyProtection="1">
      <alignment horizontal="center" vertical="center" wrapText="1"/>
      <protection hidden="1"/>
    </xf>
    <xf numFmtId="49" fontId="9" fillId="8" borderId="29" xfId="0" applyNumberFormat="1" applyFont="1" applyFill="1" applyBorder="1" applyAlignment="1" applyProtection="1">
      <alignment horizontal="center" vertical="center" wrapText="1"/>
      <protection hidden="1"/>
    </xf>
    <xf numFmtId="49" fontId="10" fillId="8" borderId="26" xfId="0" applyNumberFormat="1" applyFont="1" applyFill="1" applyBorder="1" applyAlignment="1" applyProtection="1">
      <alignment horizontal="center" vertical="top" wrapText="1"/>
      <protection hidden="1"/>
    </xf>
    <xf numFmtId="49" fontId="10" fillId="8" borderId="9" xfId="0" applyNumberFormat="1" applyFont="1" applyFill="1" applyBorder="1" applyAlignment="1" applyProtection="1">
      <alignment horizontal="center" vertical="top" wrapText="1"/>
      <protection hidden="1"/>
    </xf>
    <xf numFmtId="49" fontId="12" fillId="8" borderId="19" xfId="0" applyNumberFormat="1" applyFont="1" applyFill="1" applyBorder="1" applyAlignment="1" applyProtection="1">
      <alignment horizontal="center" vertical="top" wrapText="1"/>
      <protection hidden="1"/>
    </xf>
    <xf numFmtId="49" fontId="12" fillId="8" borderId="22" xfId="0" applyNumberFormat="1" applyFont="1" applyFill="1" applyBorder="1" applyAlignment="1" applyProtection="1">
      <alignment horizontal="center" vertical="top" wrapText="1"/>
      <protection hidden="1"/>
    </xf>
    <xf numFmtId="49" fontId="11" fillId="8" borderId="19" xfId="0" applyNumberFormat="1" applyFont="1" applyFill="1" applyBorder="1" applyAlignment="1" applyProtection="1">
      <alignment horizontal="center" vertical="top" wrapText="1"/>
      <protection hidden="1"/>
    </xf>
    <xf numFmtId="49" fontId="11" fillId="8" borderId="22" xfId="0" applyNumberFormat="1" applyFont="1" applyFill="1" applyBorder="1" applyAlignment="1" applyProtection="1">
      <alignment horizontal="center" vertical="top" wrapText="1"/>
      <protection hidden="1"/>
    </xf>
    <xf numFmtId="49" fontId="11" fillId="8" borderId="23" xfId="0" applyNumberFormat="1" applyFont="1" applyFill="1" applyBorder="1" applyAlignment="1" applyProtection="1">
      <alignment horizontal="center" vertical="top" wrapText="1"/>
      <protection hidden="1"/>
    </xf>
    <xf numFmtId="49" fontId="11" fillId="8" borderId="16" xfId="0" applyNumberFormat="1" applyFont="1" applyFill="1" applyBorder="1" applyAlignment="1" applyProtection="1">
      <alignment horizontal="center" vertical="top" wrapText="1"/>
      <protection hidden="1"/>
    </xf>
    <xf numFmtId="49" fontId="10" fillId="14" borderId="4" xfId="0" applyNumberFormat="1" applyFont="1" applyFill="1" applyBorder="1" applyAlignment="1" applyProtection="1">
      <alignment horizontal="center" vertical="top"/>
      <protection hidden="1"/>
    </xf>
    <xf numFmtId="49" fontId="10" fillId="14" borderId="3" xfId="0" applyNumberFormat="1" applyFont="1" applyFill="1" applyBorder="1" applyAlignment="1" applyProtection="1">
      <alignment horizontal="center" vertical="top"/>
      <protection hidden="1"/>
    </xf>
    <xf numFmtId="49" fontId="13" fillId="15" borderId="26" xfId="0" applyNumberFormat="1" applyFont="1" applyFill="1" applyBorder="1" applyAlignment="1" applyProtection="1">
      <alignment horizontal="center" vertical="top" wrapText="1"/>
      <protection hidden="1"/>
    </xf>
    <xf numFmtId="49" fontId="13" fillId="15" borderId="9" xfId="0" applyNumberFormat="1" applyFont="1" applyFill="1" applyBorder="1" applyAlignment="1" applyProtection="1">
      <alignment horizontal="center" vertical="top" wrapText="1"/>
      <protection hidden="1"/>
    </xf>
    <xf numFmtId="49" fontId="13" fillId="15" borderId="21" xfId="0" applyNumberFormat="1" applyFont="1" applyFill="1" applyBorder="1" applyAlignment="1" applyProtection="1">
      <alignment horizontal="center" vertical="top" wrapText="1"/>
      <protection hidden="1"/>
    </xf>
    <xf numFmtId="49" fontId="13" fillId="15" borderId="3" xfId="0" applyNumberFormat="1" applyFont="1" applyFill="1" applyBorder="1" applyAlignment="1" applyProtection="1">
      <alignment horizontal="center" vertical="top" wrapText="1"/>
      <protection hidden="1"/>
    </xf>
    <xf numFmtId="0" fontId="0" fillId="0" borderId="13" xfId="0" applyBorder="1" applyAlignment="1">
      <alignment horizontal="right" vertical="top" wrapText="1" readingOrder="2"/>
    </xf>
    <xf numFmtId="49" fontId="9" fillId="3" borderId="19" xfId="0" applyNumberFormat="1" applyFont="1" applyFill="1" applyBorder="1" applyAlignment="1" applyProtection="1">
      <alignment horizontal="right" vertical="top" wrapText="1" readingOrder="2"/>
      <protection hidden="1"/>
    </xf>
    <xf numFmtId="49" fontId="9" fillId="3" borderId="22" xfId="0" applyNumberFormat="1" applyFont="1" applyFill="1" applyBorder="1" applyAlignment="1" applyProtection="1">
      <alignment horizontal="right" vertical="top" wrapText="1" readingOrder="2"/>
      <protection hidden="1"/>
    </xf>
    <xf numFmtId="0" fontId="3" fillId="12" borderId="27" xfId="0" applyFont="1" applyFill="1" applyBorder="1" applyAlignment="1" applyProtection="1">
      <alignment horizontal="center" vertical="center" wrapText="1" readingOrder="2"/>
      <protection hidden="1"/>
    </xf>
    <xf numFmtId="0" fontId="3" fillId="12" borderId="13" xfId="0" applyFont="1" applyFill="1" applyBorder="1" applyAlignment="1" applyProtection="1">
      <alignment horizontal="center" vertical="center" wrapText="1" readingOrder="2"/>
      <protection hidden="1"/>
    </xf>
    <xf numFmtId="167" fontId="7" fillId="11" borderId="42" xfId="1" applyNumberFormat="1" applyFont="1" applyFill="1" applyBorder="1" applyAlignment="1" applyProtection="1">
      <alignment horizontal="center" vertical="center" wrapText="1" readingOrder="2"/>
      <protection hidden="1"/>
    </xf>
    <xf numFmtId="2" fontId="7" fillId="11" borderId="42" xfId="1" applyNumberFormat="1" applyFont="1" applyFill="1" applyBorder="1" applyAlignment="1" applyProtection="1">
      <alignment horizontal="center" vertical="center" wrapText="1" readingOrder="2"/>
      <protection hidden="1"/>
    </xf>
    <xf numFmtId="0" fontId="3" fillId="4" borderId="8" xfId="0" applyNumberFormat="1" applyFont="1" applyFill="1" applyBorder="1" applyAlignment="1" applyProtection="1">
      <alignment horizontal="center" vertical="center" wrapText="1" readingOrder="2"/>
      <protection hidden="1"/>
    </xf>
    <xf numFmtId="0" fontId="3" fillId="4" borderId="15" xfId="0" applyNumberFormat="1" applyFont="1" applyFill="1" applyBorder="1" applyAlignment="1" applyProtection="1">
      <alignment horizontal="center" vertical="center" wrapText="1" readingOrder="2"/>
      <protection hidden="1"/>
    </xf>
    <xf numFmtId="0" fontId="8" fillId="4" borderId="10" xfId="0" applyFont="1" applyFill="1" applyBorder="1" applyAlignment="1" applyProtection="1">
      <alignment horizontal="center" vertical="center" wrapText="1" readingOrder="2"/>
      <protection hidden="1"/>
    </xf>
    <xf numFmtId="0" fontId="8" fillId="4" borderId="28" xfId="0" applyFont="1" applyFill="1" applyBorder="1" applyAlignment="1" applyProtection="1">
      <alignment horizontal="center" vertical="center" wrapText="1" readingOrder="2"/>
      <protection hidden="1"/>
    </xf>
    <xf numFmtId="0" fontId="8" fillId="4" borderId="8" xfId="0" applyFont="1" applyFill="1" applyBorder="1" applyAlignment="1" applyProtection="1">
      <alignment horizontal="center" vertical="center" wrapText="1" readingOrder="2"/>
      <protection hidden="1"/>
    </xf>
    <xf numFmtId="0" fontId="8" fillId="4" borderId="14" xfId="0" applyFont="1" applyFill="1" applyBorder="1" applyAlignment="1" applyProtection="1">
      <alignment horizontal="center" vertical="center" wrapText="1" readingOrder="2"/>
      <protection hidden="1"/>
    </xf>
    <xf numFmtId="49" fontId="3" fillId="4" borderId="10" xfId="0" applyNumberFormat="1" applyFont="1" applyFill="1" applyBorder="1" applyAlignment="1" applyProtection="1">
      <alignment horizontal="center" vertical="center" wrapText="1" readingOrder="2"/>
      <protection hidden="1"/>
    </xf>
    <xf numFmtId="0" fontId="3" fillId="4" borderId="12" xfId="0" applyNumberFormat="1" applyFont="1" applyFill="1" applyBorder="1" applyAlignment="1" applyProtection="1">
      <alignment horizontal="center" vertical="center" wrapText="1" readingOrder="2"/>
      <protection hidden="1"/>
    </xf>
    <xf numFmtId="0" fontId="18" fillId="19" borderId="44" xfId="0" applyFont="1" applyFill="1" applyBorder="1" applyAlignment="1">
      <alignment horizontal="center" vertical="center" wrapText="1"/>
    </xf>
    <xf numFmtId="0" fontId="18" fillId="19" borderId="46" xfId="0" applyFont="1" applyFill="1" applyBorder="1" applyAlignment="1">
      <alignment horizontal="center" vertical="center" wrapText="1"/>
    </xf>
    <xf numFmtId="0" fontId="18" fillId="19" borderId="35" xfId="0" applyFont="1" applyFill="1" applyBorder="1" applyAlignment="1">
      <alignment horizontal="center" vertical="center" wrapText="1"/>
    </xf>
    <xf numFmtId="0" fontId="18" fillId="19" borderId="47" xfId="0" applyFont="1" applyFill="1" applyBorder="1" applyAlignment="1">
      <alignment horizontal="center" vertical="center" wrapText="1"/>
    </xf>
    <xf numFmtId="0" fontId="0" fillId="0" borderId="32" xfId="0" applyBorder="1" applyAlignment="1">
      <alignment horizontal="center" vertical="center" wrapText="1"/>
    </xf>
    <xf numFmtId="0" fontId="0" fillId="0" borderId="33" xfId="0" applyBorder="1" applyAlignment="1">
      <alignment horizontal="center" vertical="center" wrapText="1"/>
    </xf>
    <xf numFmtId="0" fontId="9" fillId="18" borderId="4" xfId="0" applyFont="1" applyFill="1" applyBorder="1" applyAlignment="1" applyProtection="1">
      <alignment horizontal="center" vertical="center" readingOrder="2"/>
      <protection hidden="1"/>
    </xf>
    <xf numFmtId="0" fontId="9" fillId="18" borderId="3" xfId="0" applyFont="1" applyFill="1" applyBorder="1" applyAlignment="1" applyProtection="1">
      <alignment horizontal="center" vertical="center" readingOrder="2"/>
      <protection hidden="1"/>
    </xf>
    <xf numFmtId="0" fontId="9" fillId="4" borderId="39" xfId="0" applyFont="1" applyFill="1" applyBorder="1" applyAlignment="1" applyProtection="1">
      <alignment horizontal="center" vertical="center" wrapText="1"/>
      <protection hidden="1"/>
    </xf>
    <xf numFmtId="0" fontId="9" fillId="4" borderId="24" xfId="0" applyFont="1" applyFill="1" applyBorder="1" applyAlignment="1" applyProtection="1">
      <alignment horizontal="center" vertical="center" wrapText="1"/>
      <protection hidden="1"/>
    </xf>
    <xf numFmtId="0" fontId="4" fillId="20" borderId="44" xfId="0" applyFont="1" applyFill="1" applyBorder="1" applyAlignment="1">
      <alignment horizontal="center" vertical="center" wrapText="1"/>
    </xf>
    <xf numFmtId="0" fontId="4" fillId="20" borderId="46" xfId="0" applyFont="1" applyFill="1" applyBorder="1" applyAlignment="1">
      <alignment horizontal="center" vertical="center" wrapText="1"/>
    </xf>
    <xf numFmtId="0" fontId="4" fillId="20" borderId="36" xfId="0" applyFont="1" applyFill="1" applyBorder="1" applyAlignment="1">
      <alignment horizontal="center" vertical="center" wrapText="1"/>
    </xf>
    <xf numFmtId="0" fontId="4" fillId="20" borderId="48" xfId="0" applyFont="1" applyFill="1" applyBorder="1" applyAlignment="1">
      <alignment horizontal="center" vertical="center" wrapText="1"/>
    </xf>
    <xf numFmtId="0" fontId="9" fillId="19" borderId="39" xfId="0" applyFont="1" applyFill="1" applyBorder="1" applyAlignment="1">
      <alignment horizontal="center" vertical="center" wrapText="1"/>
    </xf>
    <xf numFmtId="0" fontId="9" fillId="19" borderId="50" xfId="0" applyFont="1" applyFill="1" applyBorder="1" applyAlignment="1">
      <alignment horizontal="center" vertical="center" wrapText="1"/>
    </xf>
    <xf numFmtId="0" fontId="19" fillId="22" borderId="4" xfId="0" applyFont="1" applyFill="1" applyBorder="1" applyAlignment="1">
      <alignment horizontal="center" vertical="center" wrapText="1"/>
    </xf>
    <xf numFmtId="0" fontId="19" fillId="22" borderId="51" xfId="0" applyFont="1" applyFill="1" applyBorder="1" applyAlignment="1">
      <alignment horizontal="center" vertical="center" wrapText="1"/>
    </xf>
    <xf numFmtId="0" fontId="9" fillId="0" borderId="4" xfId="0" applyFont="1" applyBorder="1" applyAlignment="1">
      <alignment horizontal="center"/>
    </xf>
    <xf numFmtId="0" fontId="9" fillId="0" borderId="3" xfId="0" applyFont="1" applyBorder="1" applyAlignment="1">
      <alignment horizontal="center"/>
    </xf>
    <xf numFmtId="0" fontId="11" fillId="21" borderId="37" xfId="0" applyFont="1" applyFill="1" applyBorder="1" applyAlignment="1">
      <alignment horizontal="center" vertical="center" wrapText="1"/>
    </xf>
    <xf numFmtId="0" fontId="0" fillId="0" borderId="38" xfId="0" applyBorder="1" applyAlignment="1">
      <alignment horizontal="center" vertical="center"/>
    </xf>
    <xf numFmtId="1" fontId="11" fillId="17" borderId="37" xfId="0" applyNumberFormat="1" applyFont="1" applyFill="1" applyBorder="1" applyAlignment="1">
      <alignment horizontal="center" vertical="center" wrapText="1"/>
    </xf>
    <xf numFmtId="1" fontId="11" fillId="17" borderId="38" xfId="0" applyNumberFormat="1" applyFont="1" applyFill="1" applyBorder="1" applyAlignment="1">
      <alignment horizontal="center" vertical="center" wrapText="1"/>
    </xf>
    <xf numFmtId="165" fontId="17" fillId="25" borderId="37" xfId="0" applyNumberFormat="1" applyFont="1" applyFill="1" applyBorder="1" applyAlignment="1" applyProtection="1">
      <alignment horizontal="center" vertical="center" wrapText="1"/>
    </xf>
    <xf numFmtId="165" fontId="0" fillId="25" borderId="38" xfId="0" applyNumberFormat="1" applyFill="1" applyBorder="1" applyAlignment="1" applyProtection="1">
      <alignment horizontal="center" vertical="center" wrapText="1"/>
    </xf>
    <xf numFmtId="0" fontId="11" fillId="23" borderId="20" xfId="0" applyFont="1" applyFill="1" applyBorder="1" applyAlignment="1">
      <alignment horizontal="center" vertical="center" wrapText="1"/>
    </xf>
    <xf numFmtId="0" fontId="11" fillId="23" borderId="53" xfId="0" applyFont="1" applyFill="1" applyBorder="1" applyAlignment="1">
      <alignment horizontal="center" vertical="center" wrapText="1"/>
    </xf>
    <xf numFmtId="0" fontId="11" fillId="23" borderId="52" xfId="0" applyFont="1" applyFill="1" applyBorder="1" applyAlignment="1">
      <alignment horizontal="center" vertical="center" wrapText="1"/>
    </xf>
    <xf numFmtId="0" fontId="11" fillId="23" borderId="43" xfId="0" applyFont="1" applyFill="1" applyBorder="1" applyAlignment="1">
      <alignment horizontal="center" vertical="center" wrapText="1"/>
    </xf>
    <xf numFmtId="0" fontId="0" fillId="0" borderId="17" xfId="0" applyBorder="1" applyAlignment="1">
      <alignment horizontal="center" vertical="center" wrapText="1"/>
    </xf>
    <xf numFmtId="0" fontId="9" fillId="27" borderId="31" xfId="0" applyFont="1" applyFill="1" applyBorder="1" applyAlignment="1" applyProtection="1">
      <alignment horizontal="center" vertical="center"/>
    </xf>
    <xf numFmtId="0" fontId="9" fillId="27" borderId="34" xfId="0" applyFont="1" applyFill="1" applyBorder="1" applyAlignment="1" applyProtection="1">
      <alignment horizontal="center" vertical="center"/>
    </xf>
    <xf numFmtId="0" fontId="9" fillId="26" borderId="20" xfId="0" applyFont="1" applyFill="1" applyBorder="1" applyAlignment="1" applyProtection="1">
      <alignment horizontal="center"/>
    </xf>
    <xf numFmtId="0" fontId="9" fillId="26" borderId="53" xfId="0" applyFont="1" applyFill="1" applyBorder="1" applyAlignment="1" applyProtection="1">
      <alignment horizontal="center"/>
    </xf>
    <xf numFmtId="0" fontId="9" fillId="7" borderId="27" xfId="0" applyFont="1" applyFill="1" applyBorder="1" applyAlignment="1" applyProtection="1">
      <alignment horizontal="center"/>
    </xf>
    <xf numFmtId="0" fontId="9" fillId="7" borderId="22" xfId="0" applyFont="1" applyFill="1" applyBorder="1" applyAlignment="1" applyProtection="1">
      <alignment horizontal="center"/>
    </xf>
    <xf numFmtId="0" fontId="0" fillId="2" borderId="0" xfId="0" applyFont="1" applyFill="1" applyBorder="1"/>
    <xf numFmtId="0" fontId="2" fillId="2" borderId="0" xfId="0" applyFont="1" applyFill="1" applyBorder="1" applyAlignment="1">
      <alignment horizontal="center" vertical="center"/>
    </xf>
    <xf numFmtId="0" fontId="11" fillId="2" borderId="0" xfId="0" applyFont="1" applyFill="1" applyBorder="1" applyAlignment="1">
      <alignment horizontal="center" vertical="center" wrapText="1"/>
    </xf>
    <xf numFmtId="0" fontId="11" fillId="2" borderId="0" xfId="0" applyFont="1" applyFill="1" applyBorder="1" applyAlignment="1">
      <alignment horizontal="center" vertical="center" wrapText="1"/>
    </xf>
    <xf numFmtId="168" fontId="11" fillId="2" borderId="0" xfId="2" applyNumberFormat="1" applyFont="1" applyFill="1" applyBorder="1" applyAlignment="1">
      <alignment horizontal="center" vertical="center" wrapText="1"/>
    </xf>
    <xf numFmtId="165" fontId="17" fillId="2" borderId="0" xfId="0" applyNumberFormat="1" applyFont="1" applyFill="1" applyBorder="1" applyAlignment="1" applyProtection="1">
      <alignment horizontal="center" vertical="center" wrapText="1"/>
      <protection locked="0"/>
    </xf>
    <xf numFmtId="165" fontId="17" fillId="2" borderId="0" xfId="0" applyNumberFormat="1" applyFont="1" applyFill="1" applyBorder="1" applyAlignment="1" applyProtection="1">
      <alignment horizontal="center" vertical="center" wrapText="1"/>
    </xf>
    <xf numFmtId="1" fontId="11" fillId="2" borderId="0" xfId="0" applyNumberFormat="1" applyFont="1" applyFill="1" applyBorder="1" applyAlignment="1">
      <alignment horizontal="center" vertical="center" wrapText="1"/>
    </xf>
    <xf numFmtId="0" fontId="0" fillId="2" borderId="0" xfId="0" applyFill="1" applyBorder="1" applyAlignment="1">
      <alignment horizontal="center" vertical="center" wrapText="1"/>
    </xf>
    <xf numFmtId="165" fontId="0" fillId="2" borderId="0" xfId="0" applyNumberFormat="1" applyFill="1" applyBorder="1" applyAlignment="1" applyProtection="1">
      <alignment horizontal="center" vertical="center" wrapText="1"/>
    </xf>
    <xf numFmtId="0" fontId="0" fillId="2" borderId="0" xfId="0" applyFill="1" applyBorder="1" applyAlignment="1">
      <alignment horizontal="center" vertical="center"/>
    </xf>
    <xf numFmtId="0" fontId="0" fillId="2" borderId="0" xfId="0" applyFill="1" applyBorder="1"/>
    <xf numFmtId="49" fontId="9" fillId="3" borderId="56" xfId="0" applyNumberFormat="1" applyFont="1" applyFill="1" applyBorder="1" applyAlignment="1" applyProtection="1">
      <alignment horizontal="center" vertical="top" wrapText="1" readingOrder="2"/>
      <protection hidden="1"/>
    </xf>
    <xf numFmtId="0" fontId="0" fillId="0" borderId="0" xfId="0" applyAlignment="1">
      <alignment horizontal="center" vertical="top" wrapText="1" readingOrder="2"/>
    </xf>
    <xf numFmtId="0" fontId="0" fillId="0" borderId="55" xfId="0" applyBorder="1" applyAlignment="1">
      <alignment horizontal="center" vertical="top" wrapText="1" readingOrder="2"/>
    </xf>
    <xf numFmtId="49" fontId="4" fillId="3" borderId="15" xfId="0" applyNumberFormat="1" applyFont="1" applyFill="1" applyBorder="1" applyAlignment="1" applyProtection="1">
      <alignment horizontal="right" vertical="top" wrapText="1" readingOrder="2"/>
      <protection hidden="1"/>
    </xf>
    <xf numFmtId="0" fontId="9" fillId="2" borderId="0" xfId="0" applyFont="1" applyFill="1" applyBorder="1" applyAlignment="1" applyProtection="1">
      <alignment horizontal="center" vertical="center" wrapText="1"/>
      <protection hidden="1"/>
    </xf>
    <xf numFmtId="0" fontId="4" fillId="2" borderId="0" xfId="0" applyFont="1" applyFill="1" applyBorder="1"/>
    <xf numFmtId="0" fontId="9" fillId="2" borderId="0" xfId="0" applyFont="1" applyFill="1" applyBorder="1"/>
    <xf numFmtId="0" fontId="9" fillId="2" borderId="0" xfId="0" applyFont="1" applyFill="1" applyBorder="1" applyAlignment="1" applyProtection="1">
      <alignment horizontal="center" vertical="center" readingOrder="2"/>
      <protection hidden="1"/>
    </xf>
    <xf numFmtId="0" fontId="18" fillId="2" borderId="0" xfId="0" applyFont="1" applyFill="1" applyBorder="1" applyAlignment="1">
      <alignment horizontal="center" vertical="center" wrapText="1"/>
    </xf>
    <xf numFmtId="0" fontId="9" fillId="2" borderId="0" xfId="0" applyFont="1" applyFill="1" applyBorder="1" applyAlignment="1" applyProtection="1">
      <alignment horizontal="center" vertical="center" wrapText="1"/>
      <protection hidden="1"/>
    </xf>
    <xf numFmtId="0" fontId="4" fillId="2" borderId="0" xfId="0" applyFont="1" applyFill="1" applyBorder="1" applyAlignment="1">
      <alignment horizontal="center" vertical="center" wrapText="1"/>
    </xf>
    <xf numFmtId="0" fontId="4" fillId="2" borderId="0"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0" xfId="0" applyFont="1" applyFill="1" applyBorder="1" applyAlignment="1">
      <alignment vertical="center" wrapText="1"/>
    </xf>
    <xf numFmtId="1" fontId="15" fillId="2" borderId="0" xfId="1" applyNumberFormat="1" applyFont="1" applyFill="1" applyBorder="1" applyAlignment="1" applyProtection="1">
      <alignment horizontal="center" vertical="center" wrapText="1" readingOrder="2"/>
      <protection hidden="1"/>
    </xf>
    <xf numFmtId="0" fontId="4" fillId="2" borderId="0" xfId="0" applyFont="1" applyFill="1" applyBorder="1" applyAlignment="1">
      <alignment horizontal="center" vertical="center"/>
    </xf>
    <xf numFmtId="0" fontId="4" fillId="2" borderId="0" xfId="0" applyFont="1" applyFill="1" applyBorder="1" applyAlignment="1">
      <alignment vertical="center" wrapText="1"/>
    </xf>
    <xf numFmtId="0" fontId="19" fillId="2" borderId="0" xfId="0" applyFont="1" applyFill="1" applyBorder="1" applyAlignment="1">
      <alignment horizontal="center" vertical="center" wrapText="1"/>
    </xf>
    <xf numFmtId="1" fontId="20" fillId="2" borderId="0" xfId="1" applyNumberFormat="1" applyFont="1" applyFill="1" applyBorder="1" applyAlignment="1" applyProtection="1">
      <alignment horizontal="center" vertical="center" wrapText="1" readingOrder="2"/>
      <protection hidden="1"/>
    </xf>
    <xf numFmtId="0" fontId="9" fillId="2" borderId="0" xfId="0" applyFont="1" applyFill="1" applyBorder="1" applyAlignment="1">
      <alignment horizontal="center"/>
    </xf>
  </cellXfs>
  <cellStyles count="3">
    <cellStyle name="Comma" xfId="2" builtinId="3"/>
    <cellStyle name="Normal" xfId="0" builtinId="0"/>
    <cellStyle name="Percent" xfId="1" builtinId="5"/>
  </cellStyles>
  <dxfs count="10">
    <dxf>
      <font>
        <color rgb="FFFF0000"/>
      </font>
      <fill>
        <patternFill>
          <bgColor rgb="FFFFFF00"/>
        </patternFill>
      </fill>
    </dxf>
    <dxf>
      <font>
        <color rgb="FFFFFF00"/>
      </font>
      <fill>
        <patternFill>
          <bgColor rgb="FFFF0000"/>
        </patternFill>
      </fill>
    </dxf>
    <dxf>
      <font>
        <color rgb="FFFFFF00"/>
      </font>
      <fill>
        <patternFill>
          <bgColor rgb="FF92D050"/>
        </patternFill>
      </fill>
    </dxf>
    <dxf>
      <font>
        <color rgb="FFFF0000"/>
      </font>
      <fill>
        <patternFill>
          <bgColor rgb="FFFFFF00"/>
        </patternFill>
      </fill>
    </dxf>
    <dxf>
      <font>
        <color rgb="FFFFFF00"/>
      </font>
      <fill>
        <patternFill>
          <bgColor rgb="FFFF0000"/>
        </patternFill>
      </fill>
    </dxf>
    <dxf>
      <font>
        <color rgb="FFFFFF00"/>
      </font>
      <fill>
        <patternFill>
          <bgColor rgb="FF92D050"/>
        </patternFill>
      </fill>
    </dxf>
    <dxf>
      <fill>
        <patternFill>
          <bgColor theme="6" tint="0.59996337778862885"/>
        </patternFill>
      </fill>
    </dxf>
    <dxf>
      <fill>
        <patternFill>
          <bgColor rgb="FFFF0000"/>
        </patternFill>
      </fill>
    </dxf>
    <dxf>
      <fill>
        <patternFill>
          <bgColor rgb="FFFFFF00"/>
        </patternFill>
      </fill>
    </dxf>
    <dxf>
      <fill>
        <patternFill>
          <bgColor theme="6" tint="0.59996337778862885"/>
        </patternFill>
      </fill>
    </dxf>
  </dxfs>
  <tableStyles count="0" defaultTableStyle="TableStyleMedium2" defaultPivotStyle="PivotStyleLight16"/>
  <colors>
    <mruColors>
      <color rgb="FF727E70"/>
      <color rgb="FF879385"/>
      <color rgb="FF47438D"/>
      <color rgb="FF36899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47"/>
  <sheetViews>
    <sheetView showGridLines="0" rightToLeft="1" view="pageBreakPreview" zoomScaleNormal="100" zoomScaleSheetLayoutView="100" workbookViewId="0">
      <pane xSplit="3" ySplit="2" topLeftCell="D3" activePane="bottomRight" state="frozen"/>
      <selection pane="topRight" activeCell="D1" sqref="D1"/>
      <selection pane="bottomLeft" activeCell="A3" sqref="A3"/>
      <selection pane="bottomRight" activeCell="B45" sqref="B45:C45"/>
    </sheetView>
  </sheetViews>
  <sheetFormatPr defaultColWidth="9" defaultRowHeight="13.8" x14ac:dyDescent="0.25"/>
  <cols>
    <col min="1" max="1" width="7.19921875" style="7" bestFit="1" customWidth="1"/>
    <col min="2" max="2" width="10" style="8" customWidth="1"/>
    <col min="3" max="3" width="56.3984375" style="7" customWidth="1"/>
    <col min="4" max="6" width="22" style="4" customWidth="1"/>
    <col min="7" max="7" width="22.296875" style="4" customWidth="1"/>
    <col min="8" max="10" width="22" style="4" customWidth="1"/>
    <col min="11" max="16384" width="9" style="4"/>
  </cols>
  <sheetData>
    <row r="1" spans="1:10" s="24" customFormat="1" ht="19.2" x14ac:dyDescent="0.25">
      <c r="A1" s="98" t="s">
        <v>0</v>
      </c>
      <c r="B1" s="101" t="s">
        <v>1</v>
      </c>
      <c r="C1" s="102"/>
      <c r="D1" s="43">
        <v>1</v>
      </c>
      <c r="E1" s="43">
        <v>2</v>
      </c>
      <c r="F1" s="43">
        <v>3</v>
      </c>
      <c r="G1" s="43">
        <v>4</v>
      </c>
      <c r="H1" s="43">
        <v>5</v>
      </c>
      <c r="I1" s="43">
        <v>6</v>
      </c>
      <c r="J1" s="43">
        <v>7</v>
      </c>
    </row>
    <row r="2" spans="1:10" s="23" customFormat="1" ht="18" x14ac:dyDescent="0.25">
      <c r="A2" s="99"/>
      <c r="B2" s="103" t="s">
        <v>13</v>
      </c>
      <c r="C2" s="104"/>
      <c r="D2" s="22"/>
      <c r="E2" s="22"/>
      <c r="F2" s="22"/>
      <c r="G2" s="22"/>
      <c r="H2" s="22"/>
      <c r="I2" s="22"/>
      <c r="J2" s="22"/>
    </row>
    <row r="3" spans="1:10" s="23" customFormat="1" ht="18" x14ac:dyDescent="0.25">
      <c r="A3" s="99"/>
      <c r="B3" s="103" t="s">
        <v>14</v>
      </c>
      <c r="C3" s="104"/>
      <c r="D3" s="22"/>
      <c r="E3" s="34"/>
      <c r="F3" s="34"/>
      <c r="G3" s="22"/>
      <c r="H3" s="22"/>
      <c r="I3" s="22"/>
      <c r="J3" s="34"/>
    </row>
    <row r="4" spans="1:10" s="23" customFormat="1" x14ac:dyDescent="0.25">
      <c r="A4" s="99"/>
      <c r="B4" s="105" t="s">
        <v>16</v>
      </c>
      <c r="C4" s="106"/>
      <c r="D4" s="22"/>
      <c r="E4" s="22"/>
      <c r="F4" s="22"/>
      <c r="G4" s="22"/>
      <c r="H4" s="22"/>
      <c r="I4" s="22"/>
      <c r="J4" s="22"/>
    </row>
    <row r="5" spans="1:10" s="23" customFormat="1" x14ac:dyDescent="0.25">
      <c r="A5" s="99"/>
      <c r="B5" s="105" t="s">
        <v>9</v>
      </c>
      <c r="C5" s="106"/>
      <c r="D5" s="22"/>
      <c r="E5" s="22"/>
      <c r="F5" s="22"/>
      <c r="G5" s="22"/>
      <c r="H5" s="22"/>
      <c r="I5" s="22"/>
      <c r="J5" s="22"/>
    </row>
    <row r="6" spans="1:10" s="23" customFormat="1" ht="14.4" thickBot="1" x14ac:dyDescent="0.3">
      <c r="A6" s="100"/>
      <c r="B6" s="107" t="s">
        <v>18</v>
      </c>
      <c r="C6" s="108"/>
      <c r="D6" s="44"/>
      <c r="E6" s="44"/>
      <c r="F6" s="44"/>
      <c r="G6" s="44"/>
      <c r="H6" s="44"/>
      <c r="I6" s="44"/>
      <c r="J6" s="44"/>
    </row>
    <row r="7" spans="1:10" ht="19.8" thickBot="1" x14ac:dyDescent="0.3">
      <c r="A7" s="11" t="s">
        <v>27</v>
      </c>
      <c r="B7" s="109" t="s">
        <v>19</v>
      </c>
      <c r="C7" s="110"/>
      <c r="D7" s="16" t="str">
        <f t="shared" ref="D7:J7" si="0">IF(OR(D8="פסילה",D13="פסילה"),"פסילה",IF(OR(D8="נדרשת השלמה",D13="נדרשת השלמה"),"נדרשת השלמה","עמידה בדרישות"))</f>
        <v>נדרשת השלמה</v>
      </c>
      <c r="E7" s="16" t="str">
        <f t="shared" si="0"/>
        <v>נדרשת השלמה</v>
      </c>
      <c r="F7" s="16" t="str">
        <f t="shared" si="0"/>
        <v>נדרשת השלמה</v>
      </c>
      <c r="G7" s="16" t="str">
        <f t="shared" si="0"/>
        <v>נדרשת השלמה</v>
      </c>
      <c r="H7" s="16" t="str">
        <f t="shared" si="0"/>
        <v>נדרשת השלמה</v>
      </c>
      <c r="I7" s="16" t="str">
        <f t="shared" si="0"/>
        <v>נדרשת השלמה</v>
      </c>
      <c r="J7" s="16" t="str">
        <f t="shared" si="0"/>
        <v>נדרשת השלמה</v>
      </c>
    </row>
    <row r="8" spans="1:10" s="9" customFormat="1" ht="16.8" x14ac:dyDescent="0.25">
      <c r="A8" s="13" t="s">
        <v>26</v>
      </c>
      <c r="B8" s="111" t="s">
        <v>34</v>
      </c>
      <c r="C8" s="112"/>
      <c r="D8" s="16" t="str">
        <f t="array" ref="D8">IF(SUM(LEN(D9:D12)-LEN(SUBSTITUTE(D9:D12,"V","")))+SUM(LEN(D9:D12)-LEN(SUBSTITUTE(D9:D12,"ל.ר.","")))/LEN("ל.ר.")=5,"עמידה בדרישות",IF(SUM(LEN(D9:D12)-LEN(SUBSTITUTE(D9:D12,"X","")))&gt;0,"פסילה","נדרשת השלמה"))</f>
        <v>נדרשת השלמה</v>
      </c>
      <c r="E8" s="16" t="str">
        <f t="array" ref="E8">IF(SUM(LEN(E9:E12)-LEN(SUBSTITUTE(E9:E12,"V","")))+SUM(LEN(E9:E12)-LEN(SUBSTITUTE(E9:E12,"ל.ר.","")))/LEN("ל.ר.")=5,"עמידה בדרישות",IF(SUM(LEN(E9:E12)-LEN(SUBSTITUTE(E9:E12,"X","")))&gt;0,"פסילה","נדרשת השלמה"))</f>
        <v>נדרשת השלמה</v>
      </c>
      <c r="F8" s="16" t="str">
        <f t="array" ref="F8">IF(SUM(LEN(F9:F12)-LEN(SUBSTITUTE(F9:F12,"V","")))+SUM(LEN(F9:F12)-LEN(SUBSTITUTE(F9:F12,"ל.ר.","")))/LEN("ל.ר.")=5,"עמידה בדרישות",IF(SUM(LEN(F9:F12)-LEN(SUBSTITUTE(F9:F12,"X","")))&gt;0,"פסילה","נדרשת השלמה"))</f>
        <v>נדרשת השלמה</v>
      </c>
      <c r="G8" s="16" t="str">
        <f t="array" ref="G8">IF(SUM(LEN(G9:G12)-LEN(SUBSTITUTE(G9:G12,"V","")))+SUM(LEN(G9:G12)-LEN(SUBSTITUTE(G9:G12,"ל.ר.","")))/LEN("ל.ר.")=5,"עמידה בדרישות",IF(SUM(LEN(G9:G12)-LEN(SUBSTITUTE(G9:G12,"X","")))&gt;0,"פסילה","נדרשת השלמה"))</f>
        <v>נדרשת השלמה</v>
      </c>
      <c r="H8" s="16" t="str">
        <f t="array" ref="H8">IF(SUM(LEN(H9:H12)-LEN(SUBSTITUTE(H9:H12,"V","")))+SUM(LEN(H9:H12)-LEN(SUBSTITUTE(H9:H12,"ל.ר.","")))/LEN("ל.ר.")=5,"עמידה בדרישות",IF(SUM(LEN(H9:H12)-LEN(SUBSTITUTE(H9:H12,"X","")))&gt;0,"פסילה","נדרשת השלמה"))</f>
        <v>נדרשת השלמה</v>
      </c>
      <c r="I8" s="16" t="str">
        <f t="array" ref="I8">IF(SUM(LEN(I9:I12)-LEN(SUBSTITUTE(I9:I12,"V","")))+SUM(LEN(I9:I12)-LEN(SUBSTITUTE(I9:I12,"ל.ר.","")))/LEN("ל.ר.")=5,"עמידה בדרישות",IF(SUM(LEN(I9:I12)-LEN(SUBSTITUTE(I9:I12,"X","")))&gt;0,"פסילה","נדרשת השלמה"))</f>
        <v>נדרשת השלמה</v>
      </c>
      <c r="J8" s="16" t="str">
        <f t="array" ref="J8">IF(SUM(LEN(J9:J12)-LEN(SUBSTITUTE(J9:J12,"V","")))+SUM(LEN(J9:J12)-LEN(SUBSTITUTE(J9:J12,"ל.ר.","")))/LEN("ל.ר.")=5,"עמידה בדרישות",IF(SUM(LEN(J9:J12)-LEN(SUBSTITUTE(J9:J12,"X","")))&gt;0,"פסילה","נדרשת השלמה"))</f>
        <v>נדרשת השלמה</v>
      </c>
    </row>
    <row r="9" spans="1:10" s="9" customFormat="1" ht="15.6" x14ac:dyDescent="0.25">
      <c r="A9" s="14" t="s">
        <v>28</v>
      </c>
      <c r="B9" s="81" t="s">
        <v>32</v>
      </c>
      <c r="C9" s="82"/>
      <c r="D9" s="36"/>
      <c r="E9" s="36"/>
      <c r="F9" s="36"/>
      <c r="G9" s="36"/>
      <c r="H9" s="36"/>
      <c r="I9" s="36"/>
      <c r="J9" s="36"/>
    </row>
    <row r="10" spans="1:10" s="9" customFormat="1" ht="34.200000000000003" customHeight="1" x14ac:dyDescent="0.25">
      <c r="A10" s="14" t="s">
        <v>29</v>
      </c>
      <c r="B10" s="81" t="s">
        <v>84</v>
      </c>
      <c r="C10" s="82"/>
      <c r="D10" s="35"/>
      <c r="E10" s="35"/>
      <c r="F10" s="35"/>
      <c r="G10" s="35"/>
      <c r="H10" s="35"/>
      <c r="I10" s="35"/>
      <c r="J10" s="35"/>
    </row>
    <row r="11" spans="1:10" s="9" customFormat="1" ht="39.6" customHeight="1" x14ac:dyDescent="0.25">
      <c r="A11" s="14" t="s">
        <v>30</v>
      </c>
      <c r="B11" s="81" t="s">
        <v>76</v>
      </c>
      <c r="C11" s="82"/>
      <c r="D11" s="35"/>
      <c r="E11" s="35"/>
      <c r="F11" s="35"/>
      <c r="G11" s="35"/>
      <c r="H11" s="35"/>
      <c r="I11" s="35"/>
      <c r="J11" s="35"/>
    </row>
    <row r="12" spans="1:10" s="9" customFormat="1" ht="67.2" customHeight="1" thickBot="1" x14ac:dyDescent="0.3">
      <c r="A12" s="14" t="s">
        <v>31</v>
      </c>
      <c r="B12" s="81" t="s">
        <v>77</v>
      </c>
      <c r="C12" s="82"/>
      <c r="D12" s="35"/>
      <c r="E12" s="35"/>
      <c r="F12" s="35"/>
      <c r="G12" s="35"/>
      <c r="H12" s="35"/>
      <c r="I12" s="35"/>
      <c r="J12" s="35"/>
    </row>
    <row r="13" spans="1:10" s="6" customFormat="1" ht="17.399999999999999" thickBot="1" x14ac:dyDescent="0.3">
      <c r="A13" s="12" t="s">
        <v>33</v>
      </c>
      <c r="B13" s="113" t="s">
        <v>35</v>
      </c>
      <c r="C13" s="114"/>
      <c r="D13" s="16" t="str">
        <f t="array" ref="D13">IF(SUM(LEN(D14:D21)-LEN(SUBSTITUTE(D14:D21,"V","")))+SUM(LEN(D14:D21)-LEN(SUBSTITUTE(D14:D21,"ל.ר.","")))/LEN("ל.ר.")=6,"עמידה בדרישות",IF(SUM(LEN(D14:D21)-LEN(SUBSTITUTE(D14:D21,"X","")))&gt;0,"פסילה","נדרשת השלמה"))</f>
        <v>נדרשת השלמה</v>
      </c>
      <c r="E13" s="16" t="str">
        <f t="array" ref="E13">IF(SUM(LEN(E14:E21)-LEN(SUBSTITUTE(E14:E21,"V","")))+SUM(LEN(E14:E21)-LEN(SUBSTITUTE(E14:E21,"ל.ר.","")))/LEN("ל.ר.")=6,"עמידה בדרישות",IF(SUM(LEN(E14:E21)-LEN(SUBSTITUTE(E14:E21,"X","")))&gt;0,"פסילה","נדרשת השלמה"))</f>
        <v>נדרשת השלמה</v>
      </c>
      <c r="F13" s="16" t="str">
        <f t="array" ref="F13">IF(SUM(LEN(F14:F21)-LEN(SUBSTITUTE(F14:F21,"V","")))+SUM(LEN(F14:F21)-LEN(SUBSTITUTE(F14:F21,"ל.ר.","")))/LEN("ל.ר.")=6,"עמידה בדרישות",IF(SUM(LEN(F14:F21)-LEN(SUBSTITUTE(F14:F21,"X","")))&gt;0,"פסילה","נדרשת השלמה"))</f>
        <v>נדרשת השלמה</v>
      </c>
      <c r="G13" s="16" t="str">
        <f t="array" ref="G13">IF(SUM(LEN(G14:G21)-LEN(SUBSTITUTE(G14:G21,"V","")))+SUM(LEN(G14:G21)-LEN(SUBSTITUTE(G14:G21,"ל.ר.","")))/LEN("ל.ר.")=6,"עמידה בדרישות",IF(SUM(LEN(G14:G21)-LEN(SUBSTITUTE(G14:G21,"X","")))&gt;0,"פסילה","נדרשת השלמה"))</f>
        <v>נדרשת השלמה</v>
      </c>
      <c r="H13" s="16" t="str">
        <f t="array" ref="H13">IF(SUM(LEN(H14:H21)-LEN(SUBSTITUTE(H14:H21,"V","")))+SUM(LEN(H14:H21)-LEN(SUBSTITUTE(H14:H21,"ל.ר.","")))/LEN("ל.ר.")=6,"עמידה בדרישות",IF(SUM(LEN(H14:H21)-LEN(SUBSTITUTE(H14:H21,"X","")))&gt;0,"פסילה","נדרשת השלמה"))</f>
        <v>נדרשת השלמה</v>
      </c>
      <c r="I13" s="16" t="str">
        <f t="array" ref="I13">IF(SUM(LEN(I14:I21)-LEN(SUBSTITUTE(I14:I21,"V","")))+SUM(LEN(I14:I21)-LEN(SUBSTITUTE(I14:I21,"ל.ר.","")))/LEN("ל.ר.")=6,"עמידה בדרישות",IF(SUM(LEN(I14:I21)-LEN(SUBSTITUTE(I14:I21,"X","")))&gt;0,"פסילה","נדרשת השלמה"))</f>
        <v>נדרשת השלמה</v>
      </c>
      <c r="J13" s="16" t="str">
        <f t="array" ref="J13">IF(SUM(LEN(J14:J21)-LEN(SUBSTITUTE(J14:J21,"V","")))+SUM(LEN(J14:J21)-LEN(SUBSTITUTE(J14:J21,"ל.ר.","")))/LEN("ל.ר.")=6,"עמידה בדרישות",IF(SUM(LEN(J14:J21)-LEN(SUBSTITUTE(J14:J21,"X","")))&gt;0,"פסילה","נדרשת השלמה"))</f>
        <v>נדרשת השלמה</v>
      </c>
    </row>
    <row r="14" spans="1:10" s="5" customFormat="1" ht="15.6" x14ac:dyDescent="0.25">
      <c r="A14" s="87" t="s">
        <v>36</v>
      </c>
      <c r="B14" s="116" t="s">
        <v>37</v>
      </c>
      <c r="C14" s="117"/>
      <c r="D14" s="36"/>
      <c r="E14" s="36"/>
      <c r="F14" s="36"/>
      <c r="G14" s="36"/>
      <c r="H14" s="36"/>
      <c r="I14" s="36"/>
      <c r="J14" s="36"/>
    </row>
    <row r="15" spans="1:10" s="5" customFormat="1" ht="78" customHeight="1" x14ac:dyDescent="0.25">
      <c r="A15" s="88"/>
      <c r="B15" s="81" t="s">
        <v>100</v>
      </c>
      <c r="C15" s="82"/>
      <c r="D15" s="36"/>
      <c r="E15" s="36"/>
      <c r="F15" s="36"/>
      <c r="G15" s="36"/>
      <c r="H15" s="36"/>
      <c r="I15" s="36"/>
      <c r="J15" s="36"/>
    </row>
    <row r="16" spans="1:10" s="5" customFormat="1" ht="15.6" x14ac:dyDescent="0.25">
      <c r="A16" s="87" t="s">
        <v>38</v>
      </c>
      <c r="B16" s="116" t="s">
        <v>102</v>
      </c>
      <c r="C16" s="117"/>
      <c r="D16" s="36"/>
      <c r="E16" s="36"/>
      <c r="F16" s="36"/>
      <c r="G16" s="36"/>
      <c r="H16" s="36"/>
      <c r="I16" s="36"/>
      <c r="J16" s="36"/>
    </row>
    <row r="17" spans="1:10" s="5" customFormat="1" ht="31.2" x14ac:dyDescent="0.25">
      <c r="A17" s="88"/>
      <c r="B17" s="179" t="s">
        <v>75</v>
      </c>
      <c r="C17" s="182" t="s">
        <v>107</v>
      </c>
      <c r="D17" s="36"/>
      <c r="E17" s="36"/>
      <c r="F17" s="36"/>
      <c r="G17" s="36"/>
      <c r="H17" s="36"/>
      <c r="I17" s="36"/>
      <c r="J17" s="36"/>
    </row>
    <row r="18" spans="1:10" s="5" customFormat="1" ht="25.8" customHeight="1" x14ac:dyDescent="0.25">
      <c r="A18" s="88"/>
      <c r="B18" s="180"/>
      <c r="C18" s="85" t="s">
        <v>106</v>
      </c>
      <c r="D18" s="36"/>
      <c r="E18" s="36"/>
      <c r="F18" s="36"/>
      <c r="G18" s="36"/>
      <c r="H18" s="36"/>
      <c r="I18" s="36"/>
      <c r="J18" s="36"/>
    </row>
    <row r="19" spans="1:10" s="5" customFormat="1" ht="38.4" customHeight="1" x14ac:dyDescent="0.25">
      <c r="A19" s="88"/>
      <c r="B19" s="181"/>
      <c r="C19" s="86"/>
      <c r="D19" s="36"/>
      <c r="E19" s="36"/>
      <c r="F19" s="36"/>
      <c r="G19" s="36"/>
      <c r="H19" s="36"/>
      <c r="I19" s="36"/>
      <c r="J19" s="36"/>
    </row>
    <row r="20" spans="1:10" s="5" customFormat="1" ht="62.4" x14ac:dyDescent="0.25">
      <c r="A20" s="88"/>
      <c r="B20" s="26" t="s">
        <v>104</v>
      </c>
      <c r="C20" s="41" t="s">
        <v>105</v>
      </c>
      <c r="D20" s="36"/>
      <c r="E20" s="36"/>
      <c r="F20" s="36"/>
      <c r="G20" s="36"/>
      <c r="H20" s="36"/>
      <c r="I20" s="36"/>
      <c r="J20" s="36"/>
    </row>
    <row r="21" spans="1:10" s="5" customFormat="1" ht="30.6" customHeight="1" thickBot="1" x14ac:dyDescent="0.3">
      <c r="A21" s="89"/>
      <c r="B21" s="26" t="s">
        <v>103</v>
      </c>
      <c r="C21" s="25" t="s">
        <v>78</v>
      </c>
      <c r="D21" s="36"/>
      <c r="E21" s="36"/>
      <c r="F21" s="36"/>
      <c r="G21" s="36"/>
      <c r="H21" s="36"/>
      <c r="I21" s="36"/>
      <c r="J21" s="36"/>
    </row>
    <row r="22" spans="1:10" s="6" customFormat="1" ht="19.8" thickBot="1" x14ac:dyDescent="0.3">
      <c r="A22" s="95" t="s">
        <v>2</v>
      </c>
      <c r="B22" s="96"/>
      <c r="C22" s="97"/>
      <c r="D22" s="16" t="str">
        <f t="array" ref="D22">IF(SUM(LEN(D23:D46)-LEN(SUBSTITUTE(D23:D46,"V","")))+SUM(LEN(D23:D46)-LEN(SUBSTITUTE(D23:D46,"ל.ר.","")))/LEN("ל.ר.")=40,"עמידה בדרישות",IF(SUM(LEN(D23:D46)-LEN(SUBSTITUTE(D23:D46,"X","")))&gt;0,"פסילה","נדרשת השלמה"))</f>
        <v>נדרשת השלמה</v>
      </c>
      <c r="E22" s="16" t="str">
        <f t="array" ref="E22">IF(SUM(LEN(E23:E46)-LEN(SUBSTITUTE(E23:E46,"V","")))+SUM(LEN(E23:E46)-LEN(SUBSTITUTE(E23:E46,"ל.ר.","")))/LEN("ל.ר.")=40,"עמידה בדרישות",IF(SUM(LEN(E23:E46)-LEN(SUBSTITUTE(E23:E46,"X","")))&gt;0,"פסילה","נדרשת השלמה"))</f>
        <v>נדרשת השלמה</v>
      </c>
      <c r="F22" s="16" t="str">
        <f t="array" ref="F22">IF(SUM(LEN(F23:F46)-LEN(SUBSTITUTE(F23:F46,"V","")))+SUM(LEN(F23:F46)-LEN(SUBSTITUTE(F23:F46,"ל.ר.","")))/LEN("ל.ר.")=40,"עמידה בדרישות",IF(SUM(LEN(F23:F46)-LEN(SUBSTITUTE(F23:F46,"X","")))&gt;0,"פסילה","נדרשת השלמה"))</f>
        <v>נדרשת השלמה</v>
      </c>
      <c r="G22" s="16" t="str">
        <f t="array" ref="G22">IF(SUM(LEN(G23:G46)-LEN(SUBSTITUTE(G23:G46,"V","")))+SUM(LEN(G23:G46)-LEN(SUBSTITUTE(G23:G46,"ל.ר.","")))/LEN("ל.ר.")=40,"עמידה בדרישות",IF(SUM(LEN(G23:G46)-LEN(SUBSTITUTE(G23:G46,"X","")))&gt;0,"פסילה","נדרשת השלמה"))</f>
        <v>נדרשת השלמה</v>
      </c>
      <c r="H22" s="16" t="str">
        <f t="array" ref="H22">IF(SUM(LEN(H23:H46)-LEN(SUBSTITUTE(H23:H46,"V","")))+SUM(LEN(H23:H46)-LEN(SUBSTITUTE(H23:H46,"ל.ר.","")))/LEN("ל.ר.")=40,"עמידה בדרישות",IF(SUM(LEN(H23:H46)-LEN(SUBSTITUTE(H23:H46,"X","")))&gt;0,"פסילה","נדרשת השלמה"))</f>
        <v>נדרשת השלמה</v>
      </c>
      <c r="I22" s="16" t="str">
        <f t="array" ref="I22">IF(SUM(LEN(I23:I46)-LEN(SUBSTITUTE(I23:I46,"V","")))+SUM(LEN(I23:I46)-LEN(SUBSTITUTE(I23:I46,"ל.ר.","")))/LEN("ל.ר.")=40,"עמידה בדרישות",IF(SUM(LEN(I23:I46)-LEN(SUBSTITUTE(I23:I46,"X","")))&gt;0,"פסילה","נדרשת השלמה"))</f>
        <v>נדרשת השלמה</v>
      </c>
      <c r="J22" s="16" t="str">
        <f t="array" ref="J22">IF(SUM(LEN(J23:J46)-LEN(SUBSTITUTE(J23:J46,"V","")))+SUM(LEN(J23:J46)-LEN(SUBSTITUTE(J23:J46,"ל.ר.","")))/LEN("ל.ר.")=40,"עמידה בדרישות",IF(SUM(LEN(J23:J46)-LEN(SUBSTITUTE(J23:J46,"X","")))&gt;0,"פסילה","נדרשת השלמה"))</f>
        <v>נדרשת השלמה</v>
      </c>
    </row>
    <row r="23" spans="1:10" s="6" customFormat="1" ht="15.6" x14ac:dyDescent="0.25">
      <c r="A23" s="15" t="s">
        <v>20</v>
      </c>
      <c r="B23" s="79" t="s">
        <v>54</v>
      </c>
      <c r="C23" s="80"/>
      <c r="D23" s="10"/>
      <c r="E23" s="10"/>
      <c r="F23" s="10"/>
      <c r="G23" s="10"/>
      <c r="H23" s="10"/>
      <c r="I23" s="10"/>
      <c r="J23" s="10"/>
    </row>
    <row r="24" spans="1:10" s="6" customFormat="1" ht="15.6" x14ac:dyDescent="0.25">
      <c r="A24" s="27" t="s">
        <v>21</v>
      </c>
      <c r="B24" s="79" t="s">
        <v>58</v>
      </c>
      <c r="C24" s="80"/>
      <c r="D24" s="10"/>
      <c r="E24" s="10"/>
      <c r="F24" s="10"/>
      <c r="G24" s="10"/>
      <c r="H24" s="10"/>
      <c r="I24" s="10"/>
      <c r="J24" s="10"/>
    </row>
    <row r="25" spans="1:10" s="6" customFormat="1" ht="147" customHeight="1" x14ac:dyDescent="0.25">
      <c r="A25" s="15" t="s">
        <v>39</v>
      </c>
      <c r="B25" s="79" t="s">
        <v>59</v>
      </c>
      <c r="C25" s="80"/>
      <c r="D25" s="10"/>
      <c r="E25" s="10"/>
      <c r="F25" s="10"/>
      <c r="G25" s="10"/>
      <c r="H25" s="10"/>
      <c r="I25" s="10"/>
      <c r="J25" s="10"/>
    </row>
    <row r="26" spans="1:10" s="6" customFormat="1" ht="47.4" customHeight="1" x14ac:dyDescent="0.25">
      <c r="A26" s="15" t="s">
        <v>40</v>
      </c>
      <c r="B26" s="79" t="s">
        <v>108</v>
      </c>
      <c r="C26" s="80"/>
      <c r="D26" s="10"/>
      <c r="E26" s="10"/>
      <c r="F26" s="10"/>
      <c r="G26" s="10"/>
      <c r="H26" s="10"/>
      <c r="I26" s="10"/>
      <c r="J26" s="10"/>
    </row>
    <row r="27" spans="1:10" s="6" customFormat="1" ht="36.6" customHeight="1" x14ac:dyDescent="0.25">
      <c r="A27" s="42" t="s">
        <v>41</v>
      </c>
      <c r="B27" s="79" t="s">
        <v>79</v>
      </c>
      <c r="C27" s="80"/>
      <c r="D27" s="10"/>
      <c r="E27" s="10"/>
      <c r="F27" s="10"/>
      <c r="G27" s="10"/>
      <c r="H27" s="10"/>
      <c r="I27" s="10"/>
      <c r="J27" s="10"/>
    </row>
    <row r="28" spans="1:10" s="6" customFormat="1" ht="43.2" customHeight="1" x14ac:dyDescent="0.25">
      <c r="A28" s="42" t="s">
        <v>42</v>
      </c>
      <c r="B28" s="93" t="s">
        <v>60</v>
      </c>
      <c r="C28" s="115"/>
      <c r="D28" s="10"/>
      <c r="E28" s="10"/>
      <c r="F28" s="10"/>
      <c r="G28" s="10"/>
      <c r="H28" s="10"/>
      <c r="I28" s="10"/>
      <c r="J28" s="10"/>
    </row>
    <row r="29" spans="1:10" s="6" customFormat="1" ht="55.2" customHeight="1" x14ac:dyDescent="0.25">
      <c r="A29" s="15" t="s">
        <v>43</v>
      </c>
      <c r="B29" s="93" t="s">
        <v>109</v>
      </c>
      <c r="C29" s="115"/>
      <c r="D29" s="10"/>
      <c r="E29" s="10"/>
      <c r="F29" s="10"/>
      <c r="G29" s="10"/>
      <c r="H29" s="10"/>
      <c r="I29" s="10"/>
      <c r="J29" s="10"/>
    </row>
    <row r="30" spans="1:10" s="6" customFormat="1" ht="33.6" customHeight="1" x14ac:dyDescent="0.25">
      <c r="A30" s="15" t="s">
        <v>44</v>
      </c>
      <c r="B30" s="79" t="s">
        <v>110</v>
      </c>
      <c r="C30" s="80"/>
      <c r="D30" s="10"/>
      <c r="E30" s="35"/>
      <c r="F30" s="35"/>
      <c r="G30" s="10"/>
      <c r="H30" s="35"/>
      <c r="I30" s="10"/>
      <c r="J30" s="10"/>
    </row>
    <row r="31" spans="1:10" s="6" customFormat="1" ht="36" customHeight="1" x14ac:dyDescent="0.25">
      <c r="A31" s="42" t="s">
        <v>45</v>
      </c>
      <c r="B31" s="79" t="s">
        <v>111</v>
      </c>
      <c r="C31" s="80"/>
      <c r="D31" s="10"/>
      <c r="E31" s="35"/>
      <c r="F31" s="35"/>
      <c r="G31" s="10"/>
      <c r="H31" s="35"/>
      <c r="I31" s="10"/>
      <c r="J31" s="10"/>
    </row>
    <row r="32" spans="1:10" s="6" customFormat="1" ht="34.950000000000003" customHeight="1" x14ac:dyDescent="0.25">
      <c r="A32" s="42" t="s">
        <v>46</v>
      </c>
      <c r="B32" s="79" t="s">
        <v>112</v>
      </c>
      <c r="C32" s="80"/>
      <c r="D32" s="10"/>
      <c r="E32" s="10"/>
      <c r="F32" s="10"/>
      <c r="G32" s="10"/>
      <c r="H32" s="10"/>
      <c r="I32" s="10"/>
      <c r="J32" s="10"/>
    </row>
    <row r="33" spans="1:10" s="6" customFormat="1" ht="15.6" x14ac:dyDescent="0.25">
      <c r="A33" s="15" t="s">
        <v>47</v>
      </c>
      <c r="B33" s="79" t="s">
        <v>113</v>
      </c>
      <c r="C33" s="80"/>
      <c r="D33" s="10"/>
      <c r="E33" s="10"/>
      <c r="F33" s="10"/>
      <c r="G33" s="10"/>
      <c r="H33" s="10"/>
      <c r="I33" s="10"/>
      <c r="J33" s="10"/>
    </row>
    <row r="34" spans="1:10" s="6" customFormat="1" ht="30.6" customHeight="1" x14ac:dyDescent="0.25">
      <c r="A34" s="42" t="s">
        <v>48</v>
      </c>
      <c r="B34" s="79" t="s">
        <v>114</v>
      </c>
      <c r="C34" s="80"/>
      <c r="D34" s="10"/>
      <c r="E34" s="10"/>
      <c r="F34" s="10"/>
      <c r="G34" s="10"/>
      <c r="H34" s="10"/>
      <c r="I34" s="10"/>
      <c r="J34" s="10"/>
    </row>
    <row r="35" spans="1:10" s="6" customFormat="1" ht="82.2" customHeight="1" x14ac:dyDescent="0.25">
      <c r="A35" s="42" t="s">
        <v>49</v>
      </c>
      <c r="B35" s="79" t="s">
        <v>115</v>
      </c>
      <c r="C35" s="80"/>
      <c r="D35" s="10"/>
      <c r="E35" s="10"/>
      <c r="F35" s="10"/>
      <c r="G35" s="10"/>
      <c r="H35" s="10"/>
      <c r="I35" s="10"/>
      <c r="J35" s="10"/>
    </row>
    <row r="36" spans="1:10" s="6" customFormat="1" ht="15.6" x14ac:dyDescent="0.25">
      <c r="A36" s="15" t="s">
        <v>50</v>
      </c>
      <c r="B36" s="79" t="s">
        <v>116</v>
      </c>
      <c r="C36" s="80"/>
      <c r="D36" s="10"/>
      <c r="E36" s="10"/>
      <c r="F36" s="10"/>
      <c r="G36" s="10"/>
      <c r="H36" s="10"/>
      <c r="I36" s="10"/>
      <c r="J36" s="10"/>
    </row>
    <row r="37" spans="1:10" s="6" customFormat="1" ht="15.6" x14ac:dyDescent="0.25">
      <c r="A37" s="42" t="s">
        <v>51</v>
      </c>
      <c r="B37" s="79" t="s">
        <v>117</v>
      </c>
      <c r="C37" s="80"/>
      <c r="D37" s="10"/>
      <c r="E37" s="10"/>
      <c r="F37" s="10"/>
      <c r="G37" s="10"/>
      <c r="H37" s="10"/>
      <c r="I37" s="10"/>
      <c r="J37" s="10"/>
    </row>
    <row r="38" spans="1:10" s="6" customFormat="1" ht="54.6" customHeight="1" x14ac:dyDescent="0.25">
      <c r="A38" s="42" t="s">
        <v>52</v>
      </c>
      <c r="B38" s="79" t="s">
        <v>61</v>
      </c>
      <c r="C38" s="80"/>
      <c r="D38" s="10"/>
      <c r="E38" s="10"/>
      <c r="F38" s="10"/>
      <c r="G38" s="10"/>
      <c r="H38" s="10"/>
      <c r="I38" s="10"/>
      <c r="J38" s="10"/>
    </row>
    <row r="39" spans="1:10" s="6" customFormat="1" ht="85.8" customHeight="1" x14ac:dyDescent="0.25">
      <c r="A39" s="15" t="s">
        <v>53</v>
      </c>
      <c r="B39" s="79" t="s">
        <v>118</v>
      </c>
      <c r="C39" s="80"/>
      <c r="D39" s="10"/>
      <c r="E39" s="10"/>
      <c r="F39" s="10"/>
      <c r="G39" s="10"/>
      <c r="H39" s="10"/>
      <c r="I39" s="10"/>
      <c r="J39" s="10"/>
    </row>
    <row r="40" spans="1:10" ht="42" customHeight="1" x14ac:dyDescent="0.25">
      <c r="A40" s="83" t="s">
        <v>55</v>
      </c>
      <c r="B40" s="79" t="s">
        <v>119</v>
      </c>
      <c r="C40" s="80"/>
      <c r="D40" s="10"/>
      <c r="E40" s="10"/>
      <c r="F40" s="10"/>
      <c r="G40" s="10"/>
      <c r="H40" s="10"/>
      <c r="I40" s="10"/>
      <c r="J40" s="10"/>
    </row>
    <row r="41" spans="1:10" ht="51.6" customHeight="1" x14ac:dyDescent="0.25">
      <c r="A41" s="84"/>
      <c r="B41" s="93" t="s">
        <v>80</v>
      </c>
      <c r="C41" s="94"/>
      <c r="D41" s="10"/>
      <c r="E41" s="10"/>
      <c r="F41" s="10"/>
      <c r="G41" s="10"/>
      <c r="H41" s="10"/>
      <c r="I41" s="10"/>
      <c r="J41" s="10"/>
    </row>
    <row r="42" spans="1:10" ht="39" customHeight="1" x14ac:dyDescent="0.25">
      <c r="A42" s="42" t="s">
        <v>56</v>
      </c>
      <c r="B42" s="79" t="s">
        <v>120</v>
      </c>
      <c r="C42" s="80"/>
      <c r="D42" s="10"/>
      <c r="E42" s="10"/>
      <c r="F42" s="10"/>
      <c r="G42" s="10"/>
      <c r="H42" s="10"/>
      <c r="I42" s="10"/>
      <c r="J42" s="10"/>
    </row>
    <row r="43" spans="1:10" ht="35.4" customHeight="1" x14ac:dyDescent="0.25">
      <c r="A43" s="42" t="s">
        <v>57</v>
      </c>
      <c r="B43" s="79" t="s">
        <v>81</v>
      </c>
      <c r="C43" s="80"/>
      <c r="D43" s="37"/>
      <c r="E43" s="10"/>
      <c r="F43" s="10"/>
      <c r="G43" s="37"/>
      <c r="H43" s="37"/>
      <c r="I43" s="10"/>
      <c r="J43" s="10"/>
    </row>
    <row r="44" spans="1:10" ht="67.95" customHeight="1" x14ac:dyDescent="0.25">
      <c r="A44" s="15" t="s">
        <v>22</v>
      </c>
      <c r="B44" s="79" t="s">
        <v>25</v>
      </c>
      <c r="C44" s="80"/>
      <c r="D44" s="10"/>
      <c r="E44" s="10"/>
      <c r="F44" s="10"/>
      <c r="G44" s="10"/>
      <c r="H44" s="10"/>
      <c r="I44" s="10"/>
      <c r="J44" s="10"/>
    </row>
    <row r="45" spans="1:10" ht="34.950000000000003" customHeight="1" x14ac:dyDescent="0.25">
      <c r="A45" s="15" t="s">
        <v>24</v>
      </c>
      <c r="B45" s="79" t="s">
        <v>74</v>
      </c>
      <c r="C45" s="80"/>
      <c r="D45" s="10"/>
      <c r="E45" s="10"/>
      <c r="F45" s="10"/>
      <c r="G45" s="10"/>
      <c r="H45" s="10"/>
      <c r="I45" s="10"/>
      <c r="J45" s="10"/>
    </row>
    <row r="46" spans="1:10" ht="34.950000000000003" customHeight="1" thickBot="1" x14ac:dyDescent="0.3">
      <c r="A46" s="29" t="s">
        <v>82</v>
      </c>
      <c r="B46" s="79" t="s">
        <v>62</v>
      </c>
      <c r="C46" s="80"/>
      <c r="D46" s="10"/>
      <c r="E46" s="10"/>
      <c r="F46" s="10"/>
      <c r="G46" s="10"/>
      <c r="H46" s="10"/>
      <c r="I46" s="10"/>
      <c r="J46" s="10"/>
    </row>
    <row r="47" spans="1:10" ht="17.399999999999999" thickBot="1" x14ac:dyDescent="0.3">
      <c r="A47" s="90" t="s">
        <v>23</v>
      </c>
      <c r="B47" s="91"/>
      <c r="C47" s="92"/>
      <c r="D47" s="16" t="str">
        <f t="shared" ref="D47:J47" si="1">IF(OR(D7="פסילה",D22="פסילה"),"פסילה",IF(OR(D7="נדרשת השלמה",D22="נדרשת השלמה"),"נדרשת השלמה","עמידה בדרישות"))</f>
        <v>נדרשת השלמה</v>
      </c>
      <c r="E47" s="16" t="str">
        <f t="shared" si="1"/>
        <v>נדרשת השלמה</v>
      </c>
      <c r="F47" s="16" t="str">
        <f t="shared" si="1"/>
        <v>נדרשת השלמה</v>
      </c>
      <c r="G47" s="16" t="str">
        <f t="shared" si="1"/>
        <v>נדרשת השלמה</v>
      </c>
      <c r="H47" s="16" t="str">
        <f t="shared" si="1"/>
        <v>נדרשת השלמה</v>
      </c>
      <c r="I47" s="16" t="str">
        <f t="shared" si="1"/>
        <v>נדרשת השלמה</v>
      </c>
      <c r="J47" s="16" t="str">
        <f t="shared" si="1"/>
        <v>נדרשת השלמה</v>
      </c>
    </row>
  </sheetData>
  <mergeCells count="48">
    <mergeCell ref="B14:C14"/>
    <mergeCell ref="B16:C16"/>
    <mergeCell ref="B24:C24"/>
    <mergeCell ref="B17:B19"/>
    <mergeCell ref="B29:C29"/>
    <mergeCell ref="B25:C25"/>
    <mergeCell ref="B32:C32"/>
    <mergeCell ref="B31:C31"/>
    <mergeCell ref="B27:C27"/>
    <mergeCell ref="B30:C30"/>
    <mergeCell ref="B7:C7"/>
    <mergeCell ref="B8:C8"/>
    <mergeCell ref="B9:C9"/>
    <mergeCell ref="B10:C10"/>
    <mergeCell ref="B11:C11"/>
    <mergeCell ref="A1:A6"/>
    <mergeCell ref="B1:C1"/>
    <mergeCell ref="B2:C2"/>
    <mergeCell ref="B3:C3"/>
    <mergeCell ref="B4:C4"/>
    <mergeCell ref="B5:C5"/>
    <mergeCell ref="B6:C6"/>
    <mergeCell ref="A47:C47"/>
    <mergeCell ref="B37:C37"/>
    <mergeCell ref="B38:C38"/>
    <mergeCell ref="B39:C39"/>
    <mergeCell ref="B40:C40"/>
    <mergeCell ref="B44:C44"/>
    <mergeCell ref="B43:C43"/>
    <mergeCell ref="B46:C46"/>
    <mergeCell ref="B42:C42"/>
    <mergeCell ref="B45:C45"/>
    <mergeCell ref="B41:C41"/>
    <mergeCell ref="B36:C36"/>
    <mergeCell ref="B12:C12"/>
    <mergeCell ref="B26:C26"/>
    <mergeCell ref="B23:C23"/>
    <mergeCell ref="A40:A41"/>
    <mergeCell ref="C18:C19"/>
    <mergeCell ref="A14:A15"/>
    <mergeCell ref="A16:A21"/>
    <mergeCell ref="B33:C33"/>
    <mergeCell ref="B34:C34"/>
    <mergeCell ref="B35:C35"/>
    <mergeCell ref="A22:C22"/>
    <mergeCell ref="B13:C13"/>
    <mergeCell ref="B15:C15"/>
    <mergeCell ref="B28:C28"/>
  </mergeCells>
  <conditionalFormatting sqref="D7:J47">
    <cfRule type="containsText" dxfId="9" priority="20" operator="containsText" text="ל.ר">
      <formula>NOT(ISERROR(SEARCH("ל.ר",D7)))</formula>
    </cfRule>
    <cfRule type="containsText" dxfId="8" priority="24" operator="containsText" text="$">
      <formula>NOT(ISERROR(SEARCH("$",D7)))</formula>
    </cfRule>
    <cfRule type="containsText" dxfId="7" priority="25" operator="containsText" text="X">
      <formula>NOT(ISERROR(SEARCH("X",D7)))</formula>
    </cfRule>
    <cfRule type="containsText" dxfId="6" priority="26" operator="containsText" text="V">
      <formula>NOT(ISERROR(SEARCH("V",D7)))</formula>
    </cfRule>
  </conditionalFormatting>
  <conditionalFormatting sqref="D7:J8 D47:J47">
    <cfRule type="containsText" dxfId="5" priority="21" operator="containsText" text="עמידה בדרישות">
      <formula>NOT(ISERROR(SEARCH("עמידה בדרישות",D7)))</formula>
    </cfRule>
    <cfRule type="containsText" dxfId="4" priority="22" operator="containsText" text="פסילה">
      <formula>NOT(ISERROR(SEARCH("פסילה",D7)))</formula>
    </cfRule>
    <cfRule type="containsText" dxfId="3" priority="23" operator="containsText" text="נדרשת השלמה">
      <formula>NOT(ISERROR(SEARCH("נדרשת השלמה",D7)))</formula>
    </cfRule>
  </conditionalFormatting>
  <conditionalFormatting sqref="D22:J22 D13:J13">
    <cfRule type="containsText" dxfId="2" priority="2" operator="containsText" text="עמידה בדרישות">
      <formula>NOT(ISERROR(SEARCH("עמידה בדרישות",D13)))</formula>
    </cfRule>
    <cfRule type="containsText" dxfId="1" priority="3" operator="containsText" text="פסילה">
      <formula>NOT(ISERROR(SEARCH("פסילה",D13)))</formula>
    </cfRule>
    <cfRule type="containsText" dxfId="0" priority="4" operator="containsText" text="נדרשת השלמה">
      <formula>NOT(ISERROR(SEARCH("נדרשת השלמה",D13)))</formula>
    </cfRule>
  </conditionalFormatting>
  <pageMargins left="0.7" right="0.7" top="0.75" bottom="0.75" header="0.3" footer="0.3"/>
  <pageSetup scale="14"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Q11"/>
  <sheetViews>
    <sheetView rightToLeft="1" view="pageBreakPreview" zoomScale="85" zoomScaleNormal="55" zoomScaleSheetLayoutView="85" workbookViewId="0">
      <pane xSplit="3" ySplit="3" topLeftCell="E7" activePane="bottomRight" state="frozen"/>
      <selection pane="topRight" activeCell="D1" sqref="D1"/>
      <selection pane="bottomLeft" activeCell="A4" sqref="A4"/>
      <selection pane="bottomRight" activeCell="B10" sqref="B10"/>
    </sheetView>
  </sheetViews>
  <sheetFormatPr defaultColWidth="24.19921875" defaultRowHeight="15" x14ac:dyDescent="0.25"/>
  <cols>
    <col min="1" max="1" width="11.69921875" style="2" customWidth="1"/>
    <col min="2" max="2" width="63.5" style="2" bestFit="1" customWidth="1"/>
    <col min="3" max="3" width="22.3984375" style="2" bestFit="1" customWidth="1"/>
    <col min="4" max="4" width="95.296875" style="2" customWidth="1"/>
    <col min="5" max="5" width="32.59765625" style="2" bestFit="1" customWidth="1"/>
    <col min="6" max="6" width="114.69921875" style="2" customWidth="1"/>
    <col min="7" max="7" width="32.59765625" style="2" bestFit="1" customWidth="1"/>
    <col min="8" max="16384" width="24.19921875" style="2"/>
  </cols>
  <sheetData>
    <row r="1" spans="1:17" ht="15.6" x14ac:dyDescent="0.25">
      <c r="A1" s="124" t="s">
        <v>17</v>
      </c>
      <c r="B1" s="125"/>
      <c r="C1" s="20" t="s">
        <v>12</v>
      </c>
      <c r="D1" s="128">
        <f>'תנאי-סף'!G1</f>
        <v>4</v>
      </c>
      <c r="E1" s="129"/>
      <c r="F1" s="128">
        <f>'תנאי-סף'!I1</f>
        <v>6</v>
      </c>
      <c r="G1" s="129"/>
      <c r="H1" s="1"/>
      <c r="I1" s="1"/>
      <c r="J1" s="1"/>
      <c r="K1" s="1"/>
      <c r="L1" s="1"/>
      <c r="M1" s="1"/>
      <c r="N1" s="1"/>
      <c r="O1" s="1"/>
      <c r="P1" s="1"/>
      <c r="Q1" s="1"/>
    </row>
    <row r="2" spans="1:17" ht="15.6" x14ac:dyDescent="0.25">
      <c r="A2" s="126"/>
      <c r="B2" s="127"/>
      <c r="C2" s="19" t="s">
        <v>13</v>
      </c>
      <c r="D2" s="122">
        <f>INDEX('תנאי-סף'!$D$1:$J$2,2,MATCH(D1,'תנאי-סף'!$D$1:$J$1,0))</f>
        <v>0</v>
      </c>
      <c r="E2" s="123"/>
      <c r="F2" s="122">
        <f>INDEX('תנאי-סף'!$D$1:$J$2,2,MATCH(F1,'תנאי-סף'!$D$1:$J$1,0))</f>
        <v>0</v>
      </c>
      <c r="G2" s="123"/>
      <c r="H2" s="1"/>
      <c r="I2" s="1"/>
      <c r="J2" s="1"/>
      <c r="K2" s="1"/>
      <c r="L2" s="1"/>
      <c r="M2" s="1"/>
      <c r="N2" s="1"/>
      <c r="O2" s="1"/>
      <c r="P2" s="1"/>
      <c r="Q2" s="1"/>
    </row>
    <row r="3" spans="1:17" ht="10.8" customHeight="1" x14ac:dyDescent="0.25">
      <c r="A3" s="18" t="s">
        <v>10</v>
      </c>
      <c r="B3" s="17" t="s">
        <v>11</v>
      </c>
      <c r="C3" s="19" t="s">
        <v>4</v>
      </c>
      <c r="D3" s="21" t="s">
        <v>8</v>
      </c>
      <c r="E3" s="19" t="s">
        <v>5</v>
      </c>
      <c r="F3" s="21" t="s">
        <v>8</v>
      </c>
      <c r="G3" s="19" t="s">
        <v>5</v>
      </c>
      <c r="H3" s="1"/>
      <c r="I3" s="1"/>
      <c r="J3" s="1"/>
      <c r="K3" s="1"/>
      <c r="L3" s="1"/>
      <c r="M3" s="1"/>
      <c r="N3" s="1"/>
      <c r="O3" s="1"/>
      <c r="P3" s="1"/>
      <c r="Q3" s="1"/>
    </row>
    <row r="4" spans="1:17" s="3" customFormat="1" ht="80.400000000000006" customHeight="1" thickBot="1" x14ac:dyDescent="0.3">
      <c r="A4" s="28" t="s">
        <v>63</v>
      </c>
      <c r="B4" s="30" t="s">
        <v>121</v>
      </c>
      <c r="C4" s="32">
        <v>0.1</v>
      </c>
      <c r="D4" s="38"/>
      <c r="E4" s="39"/>
      <c r="F4" s="38"/>
      <c r="G4" s="39"/>
      <c r="H4" s="1"/>
      <c r="I4" s="1"/>
      <c r="J4" s="1"/>
      <c r="K4" s="1"/>
      <c r="L4" s="1"/>
      <c r="M4" s="1"/>
      <c r="N4" s="1"/>
      <c r="O4" s="1"/>
      <c r="P4" s="1"/>
      <c r="Q4" s="1"/>
    </row>
    <row r="5" spans="1:17" s="1" customFormat="1" ht="220.8" customHeight="1" x14ac:dyDescent="0.25">
      <c r="A5" s="28" t="s">
        <v>64</v>
      </c>
      <c r="B5" s="30" t="s">
        <v>122</v>
      </c>
      <c r="C5" s="32">
        <v>0.1</v>
      </c>
      <c r="D5" s="38"/>
      <c r="E5" s="39"/>
      <c r="F5" s="38"/>
      <c r="G5" s="39"/>
    </row>
    <row r="6" spans="1:17" s="1" customFormat="1" ht="79.8" customHeight="1" x14ac:dyDescent="0.25">
      <c r="A6" s="28" t="s">
        <v>65</v>
      </c>
      <c r="B6" s="30" t="s">
        <v>123</v>
      </c>
      <c r="C6" s="32">
        <v>0.1</v>
      </c>
      <c r="D6" s="38"/>
      <c r="E6" s="39"/>
      <c r="F6" s="38"/>
      <c r="G6" s="40"/>
    </row>
    <row r="7" spans="1:17" s="1" customFormat="1" ht="85.2" customHeight="1" x14ac:dyDescent="0.25">
      <c r="A7" s="28" t="s">
        <v>66</v>
      </c>
      <c r="B7" s="31" t="s">
        <v>83</v>
      </c>
      <c r="C7" s="32">
        <v>0.1</v>
      </c>
      <c r="D7" s="38"/>
      <c r="E7" s="39"/>
      <c r="F7" s="38"/>
      <c r="G7" s="39"/>
    </row>
    <row r="8" spans="1:17" s="1" customFormat="1" ht="80.400000000000006" customHeight="1" x14ac:dyDescent="0.25">
      <c r="A8" s="28" t="s">
        <v>67</v>
      </c>
      <c r="B8" s="30" t="s">
        <v>124</v>
      </c>
      <c r="C8" s="32">
        <v>0.35</v>
      </c>
      <c r="D8" s="38"/>
      <c r="E8" s="39"/>
      <c r="F8" s="38"/>
      <c r="G8" s="40"/>
    </row>
    <row r="9" spans="1:17" s="1" customFormat="1" ht="131.4" customHeight="1" x14ac:dyDescent="0.25">
      <c r="A9" s="28" t="s">
        <v>68</v>
      </c>
      <c r="B9" s="30" t="s">
        <v>125</v>
      </c>
      <c r="C9" s="32">
        <v>0.1</v>
      </c>
      <c r="D9" s="38"/>
      <c r="E9" s="39"/>
      <c r="F9" s="38"/>
      <c r="G9" s="39"/>
    </row>
    <row r="10" spans="1:17" s="1" customFormat="1" ht="178.8" customHeight="1" x14ac:dyDescent="0.25">
      <c r="A10" s="28" t="s">
        <v>69</v>
      </c>
      <c r="B10" s="30" t="s">
        <v>126</v>
      </c>
      <c r="C10" s="32">
        <v>0.15</v>
      </c>
      <c r="D10" s="38"/>
      <c r="E10" s="39"/>
      <c r="F10" s="38"/>
      <c r="G10" s="39"/>
    </row>
    <row r="11" spans="1:17" ht="15.6" x14ac:dyDescent="0.25">
      <c r="A11" s="118" t="s">
        <v>15</v>
      </c>
      <c r="B11" s="119"/>
      <c r="C11" s="33">
        <f>SUM(C4:C10)</f>
        <v>1</v>
      </c>
      <c r="D11" s="121">
        <f>SUM(E4:E10)</f>
        <v>0</v>
      </c>
      <c r="E11" s="121"/>
      <c r="F11" s="120">
        <f>SUM(G4:G10)</f>
        <v>0</v>
      </c>
      <c r="G11" s="120"/>
    </row>
  </sheetData>
  <sheetProtection selectLockedCells="1" selectUnlockedCells="1"/>
  <mergeCells count="8">
    <mergeCell ref="A11:B11"/>
    <mergeCell ref="F11:G11"/>
    <mergeCell ref="D11:E11"/>
    <mergeCell ref="D2:E2"/>
    <mergeCell ref="F2:G2"/>
    <mergeCell ref="A1:B2"/>
    <mergeCell ref="D1:E1"/>
    <mergeCell ref="F1:G1"/>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237E98-7733-4D17-BB8E-5C7D11209671}">
  <dimension ref="A2:I64"/>
  <sheetViews>
    <sheetView rightToLeft="1" workbookViewId="0">
      <selection activeCell="D23" sqref="D23"/>
    </sheetView>
  </sheetViews>
  <sheetFormatPr defaultRowHeight="13.8" x14ac:dyDescent="0.25"/>
  <cols>
    <col min="2" max="2" width="29.3984375" customWidth="1"/>
    <col min="5" max="5" width="28.3984375" bestFit="1" customWidth="1"/>
    <col min="7" max="7" width="33.69921875" customWidth="1"/>
    <col min="9" max="9" width="38.69921875" bestFit="1" customWidth="1"/>
  </cols>
  <sheetData>
    <row r="2" spans="1:9" ht="14.4" thickBot="1" x14ac:dyDescent="0.3"/>
    <row r="3" spans="1:9" ht="16.2" thickBot="1" x14ac:dyDescent="0.35">
      <c r="A3" s="55"/>
      <c r="B3" s="54"/>
      <c r="C3" s="56"/>
      <c r="D3" s="136">
        <v>1</v>
      </c>
      <c r="E3" s="137"/>
      <c r="F3" s="136">
        <v>2</v>
      </c>
      <c r="G3" s="137"/>
      <c r="H3" s="136">
        <v>3</v>
      </c>
      <c r="I3" s="137"/>
    </row>
    <row r="4" spans="1:9" x14ac:dyDescent="0.25">
      <c r="A4" s="130" t="s">
        <v>89</v>
      </c>
      <c r="B4" s="131"/>
      <c r="C4" s="138" t="s">
        <v>85</v>
      </c>
      <c r="D4" s="140"/>
      <c r="E4" s="141"/>
      <c r="F4" s="140"/>
      <c r="G4" s="141"/>
      <c r="H4" s="140"/>
      <c r="I4" s="141"/>
    </row>
    <row r="5" spans="1:9" ht="14.4" thickBot="1" x14ac:dyDescent="0.3">
      <c r="A5" s="132"/>
      <c r="B5" s="133"/>
      <c r="C5" s="139"/>
      <c r="D5" s="142"/>
      <c r="E5" s="143"/>
      <c r="F5" s="142"/>
      <c r="G5" s="143"/>
      <c r="H5" s="142"/>
      <c r="I5" s="143"/>
    </row>
    <row r="6" spans="1:9" ht="37.799999999999997" customHeight="1" thickBot="1" x14ac:dyDescent="0.3">
      <c r="A6" s="134"/>
      <c r="B6" s="135"/>
      <c r="C6" s="45" t="s">
        <v>91</v>
      </c>
      <c r="D6" s="46" t="s">
        <v>86</v>
      </c>
      <c r="E6" s="47" t="s">
        <v>87</v>
      </c>
      <c r="F6" s="46" t="s">
        <v>86</v>
      </c>
      <c r="G6" s="47" t="s">
        <v>87</v>
      </c>
      <c r="H6" s="46" t="s">
        <v>86</v>
      </c>
      <c r="I6" s="47" t="s">
        <v>87</v>
      </c>
    </row>
    <row r="7" spans="1:9" ht="31.8" thickBot="1" x14ac:dyDescent="0.3">
      <c r="A7" s="144" t="s">
        <v>90</v>
      </c>
      <c r="B7" s="48" t="s">
        <v>127</v>
      </c>
      <c r="C7" s="52">
        <v>3</v>
      </c>
      <c r="D7" s="49"/>
      <c r="E7" s="50"/>
      <c r="F7" s="49"/>
      <c r="G7" s="50"/>
      <c r="H7" s="49"/>
      <c r="I7" s="50"/>
    </row>
    <row r="8" spans="1:9" ht="16.2" thickBot="1" x14ac:dyDescent="0.3">
      <c r="A8" s="145"/>
      <c r="B8" s="48" t="s">
        <v>132</v>
      </c>
      <c r="C8" s="52">
        <v>10</v>
      </c>
      <c r="D8" s="51"/>
      <c r="E8" s="50"/>
      <c r="F8" s="51"/>
      <c r="G8" s="50"/>
      <c r="H8" s="51"/>
      <c r="I8" s="50"/>
    </row>
    <row r="9" spans="1:9" ht="31.8" thickBot="1" x14ac:dyDescent="0.3">
      <c r="A9" s="145"/>
      <c r="B9" s="48" t="s">
        <v>131</v>
      </c>
      <c r="C9" s="52">
        <v>10</v>
      </c>
      <c r="D9" s="51"/>
      <c r="E9" s="50"/>
      <c r="F9" s="51"/>
      <c r="G9" s="50"/>
      <c r="H9" s="51"/>
      <c r="I9" s="50"/>
    </row>
    <row r="10" spans="1:9" ht="16.2" thickBot="1" x14ac:dyDescent="0.3">
      <c r="A10" s="145"/>
      <c r="B10" s="48" t="s">
        <v>130</v>
      </c>
      <c r="C10" s="52">
        <v>2</v>
      </c>
      <c r="D10" s="51"/>
      <c r="E10" s="50"/>
      <c r="F10" s="51"/>
      <c r="G10" s="50"/>
      <c r="H10" s="51"/>
      <c r="I10" s="50"/>
    </row>
    <row r="11" spans="1:9" ht="31.8" thickBot="1" x14ac:dyDescent="0.3">
      <c r="A11" s="145"/>
      <c r="B11" s="48" t="s">
        <v>133</v>
      </c>
      <c r="C11" s="52">
        <v>5</v>
      </c>
      <c r="D11" s="51"/>
      <c r="E11" s="50"/>
      <c r="F11" s="51"/>
      <c r="G11" s="50"/>
      <c r="H11" s="51"/>
      <c r="I11" s="50"/>
    </row>
    <row r="12" spans="1:9" ht="47.4" thickBot="1" x14ac:dyDescent="0.3">
      <c r="A12" s="145"/>
      <c r="B12" s="48" t="s">
        <v>129</v>
      </c>
      <c r="C12" s="52">
        <v>3</v>
      </c>
      <c r="D12" s="51"/>
      <c r="E12" s="50"/>
      <c r="F12" s="51"/>
      <c r="G12" s="50"/>
      <c r="H12" s="51"/>
      <c r="I12" s="50"/>
    </row>
    <row r="13" spans="1:9" ht="31.8" thickBot="1" x14ac:dyDescent="0.3">
      <c r="A13" s="145"/>
      <c r="B13" s="48" t="s">
        <v>128</v>
      </c>
      <c r="C13" s="52">
        <v>2</v>
      </c>
      <c r="D13" s="51"/>
      <c r="E13" s="50"/>
      <c r="F13" s="51"/>
      <c r="G13" s="50"/>
      <c r="H13" s="51"/>
      <c r="I13" s="50"/>
    </row>
    <row r="14" spans="1:9" ht="18.600000000000001" thickBot="1" x14ac:dyDescent="0.35">
      <c r="A14" s="146" t="s">
        <v>88</v>
      </c>
      <c r="B14" s="147"/>
      <c r="C14" s="53">
        <f>SUM(C7:C13)</f>
        <v>35</v>
      </c>
      <c r="D14" s="148">
        <f>SUMPRODUCT($C$6:$C$8,D$6:D$8)</f>
        <v>0</v>
      </c>
      <c r="E14" s="149"/>
      <c r="F14" s="148">
        <f>SUMPRODUCT($C$6:$C$8,F$6:F$8)</f>
        <v>0</v>
      </c>
      <c r="G14" s="149"/>
      <c r="H14" s="148">
        <f>SUMPRODUCT($C$6:$C$8,H$6:H$8)</f>
        <v>0</v>
      </c>
      <c r="I14" s="149"/>
    </row>
    <row r="17" spans="1:9" x14ac:dyDescent="0.25">
      <c r="A17" s="178"/>
      <c r="B17" s="178"/>
      <c r="C17" s="178"/>
      <c r="D17" s="178"/>
      <c r="E17" s="178"/>
      <c r="F17" s="178"/>
      <c r="G17" s="178"/>
      <c r="H17" s="178"/>
      <c r="I17" s="178"/>
    </row>
    <row r="18" spans="1:9" ht="15.6" x14ac:dyDescent="0.3">
      <c r="A18" s="184"/>
      <c r="B18" s="185"/>
      <c r="C18" s="184"/>
      <c r="D18" s="186"/>
      <c r="E18" s="186"/>
      <c r="F18" s="186"/>
      <c r="G18" s="186"/>
      <c r="H18" s="186"/>
      <c r="I18" s="186"/>
    </row>
    <row r="19" spans="1:9" x14ac:dyDescent="0.25">
      <c r="A19" s="187"/>
      <c r="B19" s="187"/>
      <c r="C19" s="188"/>
      <c r="D19" s="189"/>
      <c r="E19" s="189"/>
      <c r="F19" s="189"/>
      <c r="G19" s="189"/>
      <c r="H19" s="189"/>
      <c r="I19" s="189"/>
    </row>
    <row r="20" spans="1:9" x14ac:dyDescent="0.25">
      <c r="A20" s="187"/>
      <c r="B20" s="187"/>
      <c r="C20" s="188"/>
      <c r="D20" s="189"/>
      <c r="E20" s="189"/>
      <c r="F20" s="189"/>
      <c r="G20" s="189"/>
      <c r="H20" s="189"/>
      <c r="I20" s="189"/>
    </row>
    <row r="21" spans="1:9" ht="15.6" x14ac:dyDescent="0.25">
      <c r="A21" s="175"/>
      <c r="B21" s="175"/>
      <c r="C21" s="183"/>
      <c r="D21" s="190"/>
      <c r="E21" s="190"/>
      <c r="F21" s="190"/>
      <c r="G21" s="190"/>
      <c r="H21" s="190"/>
      <c r="I21" s="190"/>
    </row>
    <row r="22" spans="1:9" ht="15.6" x14ac:dyDescent="0.25">
      <c r="A22" s="191"/>
      <c r="B22" s="192"/>
      <c r="C22" s="193"/>
      <c r="D22" s="194"/>
      <c r="E22" s="195"/>
      <c r="F22" s="194"/>
      <c r="G22" s="195"/>
      <c r="H22" s="194"/>
      <c r="I22" s="195"/>
    </row>
    <row r="23" spans="1:9" ht="15.6" x14ac:dyDescent="0.25">
      <c r="A23" s="191"/>
      <c r="B23" s="192"/>
      <c r="C23" s="193"/>
      <c r="D23" s="194"/>
      <c r="E23" s="195"/>
      <c r="F23" s="194"/>
      <c r="G23" s="195"/>
      <c r="H23" s="194"/>
      <c r="I23" s="195"/>
    </row>
    <row r="24" spans="1:9" ht="15.6" x14ac:dyDescent="0.25">
      <c r="A24" s="191"/>
      <c r="B24" s="192"/>
      <c r="C24" s="193"/>
      <c r="D24" s="194"/>
      <c r="E24" s="195"/>
      <c r="F24" s="194"/>
      <c r="G24" s="195"/>
      <c r="H24" s="194"/>
      <c r="I24" s="195"/>
    </row>
    <row r="25" spans="1:9" ht="15.6" x14ac:dyDescent="0.25">
      <c r="A25" s="191"/>
      <c r="B25" s="192"/>
      <c r="C25" s="193"/>
      <c r="D25" s="194"/>
      <c r="E25" s="195"/>
      <c r="F25" s="194"/>
      <c r="G25" s="195"/>
      <c r="H25" s="194"/>
      <c r="I25" s="195"/>
    </row>
    <row r="26" spans="1:9" ht="18" x14ac:dyDescent="0.3">
      <c r="A26" s="196"/>
      <c r="B26" s="196"/>
      <c r="C26" s="197"/>
      <c r="D26" s="198"/>
      <c r="E26" s="198"/>
      <c r="F26" s="198"/>
      <c r="G26" s="198"/>
      <c r="H26" s="198"/>
      <c r="I26" s="198"/>
    </row>
    <row r="27" spans="1:9" x14ac:dyDescent="0.25">
      <c r="A27" s="178"/>
      <c r="B27" s="178"/>
      <c r="C27" s="178"/>
      <c r="D27" s="178"/>
      <c r="E27" s="178"/>
      <c r="F27" s="178"/>
      <c r="G27" s="178"/>
      <c r="H27" s="178"/>
      <c r="I27" s="178"/>
    </row>
    <row r="28" spans="1:9" x14ac:dyDescent="0.25">
      <c r="A28" s="178"/>
      <c r="B28" s="178"/>
      <c r="C28" s="178"/>
      <c r="D28" s="178"/>
      <c r="E28" s="178"/>
      <c r="F28" s="178"/>
      <c r="G28" s="178"/>
      <c r="H28" s="178"/>
      <c r="I28" s="178"/>
    </row>
    <row r="29" spans="1:9" x14ac:dyDescent="0.25">
      <c r="A29" s="178"/>
      <c r="B29" s="178"/>
      <c r="C29" s="178"/>
      <c r="D29" s="178"/>
      <c r="E29" s="178"/>
      <c r="F29" s="178"/>
      <c r="G29" s="178"/>
      <c r="H29" s="178"/>
      <c r="I29" s="178"/>
    </row>
    <row r="30" spans="1:9" ht="15.6" x14ac:dyDescent="0.3">
      <c r="A30" s="184"/>
      <c r="B30" s="185"/>
      <c r="C30" s="184"/>
      <c r="D30" s="186"/>
      <c r="E30" s="186"/>
      <c r="F30" s="186"/>
      <c r="G30" s="186"/>
      <c r="H30" s="186"/>
      <c r="I30" s="186"/>
    </row>
    <row r="31" spans="1:9" x14ac:dyDescent="0.25">
      <c r="A31" s="187"/>
      <c r="B31" s="187"/>
      <c r="C31" s="188"/>
      <c r="D31" s="189"/>
      <c r="E31" s="189"/>
      <c r="F31" s="189"/>
      <c r="G31" s="189"/>
      <c r="H31" s="189"/>
      <c r="I31" s="189"/>
    </row>
    <row r="32" spans="1:9" x14ac:dyDescent="0.25">
      <c r="A32" s="187"/>
      <c r="B32" s="187"/>
      <c r="C32" s="188"/>
      <c r="D32" s="189"/>
      <c r="E32" s="189"/>
      <c r="F32" s="189"/>
      <c r="G32" s="189"/>
      <c r="H32" s="189"/>
      <c r="I32" s="189"/>
    </row>
    <row r="33" spans="1:9" ht="15.6" x14ac:dyDescent="0.25">
      <c r="A33" s="175"/>
      <c r="B33" s="175"/>
      <c r="C33" s="183"/>
      <c r="D33" s="190"/>
      <c r="E33" s="190"/>
      <c r="F33" s="190"/>
      <c r="G33" s="190"/>
      <c r="H33" s="190"/>
      <c r="I33" s="190"/>
    </row>
    <row r="34" spans="1:9" ht="15.6" x14ac:dyDescent="0.25">
      <c r="A34" s="191"/>
      <c r="B34" s="192"/>
      <c r="C34" s="193"/>
      <c r="D34" s="194"/>
      <c r="E34" s="195"/>
      <c r="F34" s="194"/>
      <c r="G34" s="195"/>
      <c r="H34" s="194"/>
      <c r="I34" s="195"/>
    </row>
    <row r="35" spans="1:9" ht="15.6" x14ac:dyDescent="0.25">
      <c r="A35" s="191"/>
      <c r="B35" s="192"/>
      <c r="C35" s="193"/>
      <c r="D35" s="194"/>
      <c r="E35" s="195"/>
      <c r="F35" s="194"/>
      <c r="G35" s="195"/>
      <c r="H35" s="194"/>
      <c r="I35" s="195"/>
    </row>
    <row r="36" spans="1:9" ht="15.6" x14ac:dyDescent="0.25">
      <c r="A36" s="191"/>
      <c r="B36" s="192"/>
      <c r="C36" s="193"/>
      <c r="D36" s="194"/>
      <c r="E36" s="195"/>
      <c r="F36" s="194"/>
      <c r="G36" s="195"/>
      <c r="H36" s="194"/>
      <c r="I36" s="195"/>
    </row>
    <row r="37" spans="1:9" ht="15.6" x14ac:dyDescent="0.25">
      <c r="A37" s="191"/>
      <c r="B37" s="192"/>
      <c r="C37" s="193"/>
      <c r="D37" s="194"/>
      <c r="E37" s="195"/>
      <c r="F37" s="194"/>
      <c r="G37" s="195"/>
      <c r="H37" s="194"/>
      <c r="I37" s="195"/>
    </row>
    <row r="38" spans="1:9" ht="18" x14ac:dyDescent="0.3">
      <c r="A38" s="196"/>
      <c r="B38" s="196"/>
      <c r="C38" s="197"/>
      <c r="D38" s="198"/>
      <c r="E38" s="198"/>
      <c r="F38" s="198"/>
      <c r="G38" s="198"/>
      <c r="H38" s="198"/>
      <c r="I38" s="198"/>
    </row>
    <row r="39" spans="1:9" x14ac:dyDescent="0.25">
      <c r="A39" s="178"/>
      <c r="B39" s="178"/>
      <c r="C39" s="178"/>
      <c r="D39" s="178"/>
      <c r="E39" s="178"/>
      <c r="F39" s="178"/>
      <c r="G39" s="178"/>
      <c r="H39" s="178"/>
      <c r="I39" s="178"/>
    </row>
    <row r="40" spans="1:9" x14ac:dyDescent="0.25">
      <c r="A40" s="178"/>
      <c r="B40" s="178"/>
      <c r="C40" s="178"/>
      <c r="D40" s="178"/>
      <c r="E40" s="178"/>
      <c r="F40" s="178"/>
      <c r="G40" s="178"/>
      <c r="H40" s="178"/>
      <c r="I40" s="178"/>
    </row>
    <row r="41" spans="1:9" x14ac:dyDescent="0.25">
      <c r="A41" s="178"/>
      <c r="B41" s="178"/>
      <c r="C41" s="178"/>
      <c r="D41" s="178"/>
      <c r="E41" s="178"/>
      <c r="F41" s="178"/>
      <c r="G41" s="178"/>
      <c r="H41" s="178"/>
      <c r="I41" s="178"/>
    </row>
    <row r="42" spans="1:9" ht="15.6" x14ac:dyDescent="0.3">
      <c r="A42" s="184"/>
      <c r="B42" s="185"/>
      <c r="C42" s="184"/>
      <c r="D42" s="186"/>
      <c r="E42" s="186"/>
      <c r="F42" s="186"/>
      <c r="G42" s="186"/>
      <c r="H42" s="186"/>
      <c r="I42" s="186"/>
    </row>
    <row r="43" spans="1:9" x14ac:dyDescent="0.25">
      <c r="A43" s="187"/>
      <c r="B43" s="187"/>
      <c r="C43" s="188"/>
      <c r="D43" s="189"/>
      <c r="E43" s="189"/>
      <c r="F43" s="189"/>
      <c r="G43" s="189"/>
      <c r="H43" s="189"/>
      <c r="I43" s="189"/>
    </row>
    <row r="44" spans="1:9" x14ac:dyDescent="0.25">
      <c r="A44" s="187"/>
      <c r="B44" s="187"/>
      <c r="C44" s="188"/>
      <c r="D44" s="189"/>
      <c r="E44" s="189"/>
      <c r="F44" s="189"/>
      <c r="G44" s="189"/>
      <c r="H44" s="189"/>
      <c r="I44" s="189"/>
    </row>
    <row r="45" spans="1:9" ht="15.6" x14ac:dyDescent="0.25">
      <c r="A45" s="175"/>
      <c r="B45" s="175"/>
      <c r="C45" s="183"/>
      <c r="D45" s="190"/>
      <c r="E45" s="190"/>
      <c r="F45" s="190"/>
      <c r="G45" s="190"/>
      <c r="H45" s="190"/>
      <c r="I45" s="190"/>
    </row>
    <row r="46" spans="1:9" ht="15.6" x14ac:dyDescent="0.25">
      <c r="A46" s="191"/>
      <c r="B46" s="192"/>
      <c r="C46" s="193"/>
      <c r="D46" s="194"/>
      <c r="E46" s="195"/>
      <c r="F46" s="194"/>
      <c r="G46" s="195"/>
      <c r="H46" s="194"/>
      <c r="I46" s="195"/>
    </row>
    <row r="47" spans="1:9" ht="15.6" x14ac:dyDescent="0.25">
      <c r="A47" s="191"/>
      <c r="B47" s="192"/>
      <c r="C47" s="193"/>
      <c r="D47" s="194"/>
      <c r="E47" s="195"/>
      <c r="F47" s="194"/>
      <c r="G47" s="195"/>
      <c r="H47" s="194"/>
      <c r="I47" s="195"/>
    </row>
    <row r="48" spans="1:9" ht="15.6" x14ac:dyDescent="0.25">
      <c r="A48" s="191"/>
      <c r="B48" s="192"/>
      <c r="C48" s="193"/>
      <c r="D48" s="194"/>
      <c r="E48" s="195"/>
      <c r="F48" s="194"/>
      <c r="G48" s="195"/>
      <c r="H48" s="194"/>
      <c r="I48" s="195"/>
    </row>
    <row r="49" spans="1:9" ht="15.6" x14ac:dyDescent="0.25">
      <c r="A49" s="191"/>
      <c r="B49" s="192"/>
      <c r="C49" s="193"/>
      <c r="D49" s="194"/>
      <c r="E49" s="195"/>
      <c r="F49" s="194"/>
      <c r="G49" s="195"/>
      <c r="H49" s="194"/>
      <c r="I49" s="195"/>
    </row>
    <row r="50" spans="1:9" ht="18" x14ac:dyDescent="0.3">
      <c r="A50" s="196"/>
      <c r="B50" s="196"/>
      <c r="C50" s="197"/>
      <c r="D50" s="198"/>
      <c r="E50" s="198"/>
      <c r="F50" s="198"/>
      <c r="G50" s="198"/>
      <c r="H50" s="198"/>
      <c r="I50" s="198"/>
    </row>
    <row r="51" spans="1:9" x14ac:dyDescent="0.25">
      <c r="A51" s="178"/>
      <c r="B51" s="178"/>
      <c r="C51" s="178"/>
      <c r="D51" s="178"/>
      <c r="E51" s="178"/>
      <c r="F51" s="178"/>
      <c r="G51" s="178"/>
      <c r="H51" s="178"/>
      <c r="I51" s="178"/>
    </row>
    <row r="52" spans="1:9" x14ac:dyDescent="0.25">
      <c r="A52" s="178"/>
      <c r="B52" s="178"/>
      <c r="C52" s="178"/>
      <c r="D52" s="178"/>
      <c r="E52" s="178"/>
      <c r="F52" s="178"/>
      <c r="G52" s="178"/>
      <c r="H52" s="178"/>
      <c r="I52" s="178"/>
    </row>
    <row r="53" spans="1:9" x14ac:dyDescent="0.25">
      <c r="A53" s="178"/>
      <c r="B53" s="178"/>
      <c r="C53" s="178"/>
      <c r="D53" s="178"/>
      <c r="E53" s="178"/>
      <c r="F53" s="178"/>
      <c r="G53" s="178"/>
      <c r="H53" s="178"/>
      <c r="I53" s="178"/>
    </row>
    <row r="54" spans="1:9" ht="15.6" x14ac:dyDescent="0.3">
      <c r="A54" s="184"/>
      <c r="B54" s="185"/>
      <c r="C54" s="184"/>
      <c r="D54" s="186"/>
      <c r="E54" s="186"/>
      <c r="F54" s="186"/>
      <c r="G54" s="186"/>
      <c r="H54" s="186"/>
      <c r="I54" s="186"/>
    </row>
    <row r="55" spans="1:9" x14ac:dyDescent="0.25">
      <c r="A55" s="187"/>
      <c r="B55" s="187"/>
      <c r="C55" s="188"/>
      <c r="D55" s="189"/>
      <c r="E55" s="189"/>
      <c r="F55" s="189"/>
      <c r="G55" s="189"/>
      <c r="H55" s="189"/>
      <c r="I55" s="189"/>
    </row>
    <row r="56" spans="1:9" x14ac:dyDescent="0.25">
      <c r="A56" s="187"/>
      <c r="B56" s="187"/>
      <c r="C56" s="188"/>
      <c r="D56" s="189"/>
      <c r="E56" s="189"/>
      <c r="F56" s="189"/>
      <c r="G56" s="189"/>
      <c r="H56" s="189"/>
      <c r="I56" s="189"/>
    </row>
    <row r="57" spans="1:9" ht="15.6" x14ac:dyDescent="0.25">
      <c r="A57" s="175"/>
      <c r="B57" s="175"/>
      <c r="C57" s="183"/>
      <c r="D57" s="190"/>
      <c r="E57" s="190"/>
      <c r="F57" s="190"/>
      <c r="G57" s="190"/>
      <c r="H57" s="190"/>
      <c r="I57" s="190"/>
    </row>
    <row r="58" spans="1:9" ht="15.6" x14ac:dyDescent="0.25">
      <c r="A58" s="191"/>
      <c r="B58" s="192"/>
      <c r="C58" s="193"/>
      <c r="D58" s="194"/>
      <c r="E58" s="195"/>
      <c r="F58" s="194"/>
      <c r="G58" s="195"/>
      <c r="H58" s="194"/>
      <c r="I58" s="195"/>
    </row>
    <row r="59" spans="1:9" ht="15.6" x14ac:dyDescent="0.25">
      <c r="A59" s="191"/>
      <c r="B59" s="192"/>
      <c r="C59" s="193"/>
      <c r="D59" s="194"/>
      <c r="E59" s="195"/>
      <c r="F59" s="194"/>
      <c r="G59" s="195"/>
      <c r="H59" s="194"/>
      <c r="I59" s="195"/>
    </row>
    <row r="60" spans="1:9" ht="15.6" x14ac:dyDescent="0.25">
      <c r="A60" s="191"/>
      <c r="B60" s="192"/>
      <c r="C60" s="193"/>
      <c r="D60" s="194"/>
      <c r="E60" s="195"/>
      <c r="F60" s="194"/>
      <c r="G60" s="195"/>
      <c r="H60" s="194"/>
      <c r="I60" s="195"/>
    </row>
    <row r="61" spans="1:9" ht="15.6" x14ac:dyDescent="0.25">
      <c r="A61" s="191"/>
      <c r="B61" s="192"/>
      <c r="C61" s="193"/>
      <c r="D61" s="194"/>
      <c r="E61" s="195"/>
      <c r="F61" s="194"/>
      <c r="G61" s="195"/>
      <c r="H61" s="194"/>
      <c r="I61" s="195"/>
    </row>
    <row r="62" spans="1:9" ht="18" x14ac:dyDescent="0.3">
      <c r="A62" s="196"/>
      <c r="B62" s="196"/>
      <c r="C62" s="197"/>
      <c r="D62" s="198"/>
      <c r="E62" s="198"/>
      <c r="F62" s="198"/>
      <c r="G62" s="198"/>
      <c r="H62" s="198"/>
      <c r="I62" s="198"/>
    </row>
    <row r="63" spans="1:9" x14ac:dyDescent="0.25">
      <c r="A63" s="178"/>
      <c r="B63" s="178"/>
      <c r="C63" s="178"/>
      <c r="D63" s="178"/>
      <c r="E63" s="178"/>
      <c r="F63" s="178"/>
      <c r="G63" s="178"/>
      <c r="H63" s="178"/>
      <c r="I63" s="178"/>
    </row>
    <row r="64" spans="1:9" x14ac:dyDescent="0.25">
      <c r="A64" s="178"/>
      <c r="B64" s="178"/>
      <c r="C64" s="178"/>
      <c r="D64" s="178"/>
      <c r="E64" s="178"/>
      <c r="F64" s="178"/>
      <c r="G64" s="178"/>
      <c r="H64" s="178"/>
      <c r="I64" s="178"/>
    </row>
  </sheetData>
  <mergeCells count="65">
    <mergeCell ref="A62:B62"/>
    <mergeCell ref="D62:E62"/>
    <mergeCell ref="F62:G62"/>
    <mergeCell ref="H62:I62"/>
    <mergeCell ref="A55:B57"/>
    <mergeCell ref="C55:C56"/>
    <mergeCell ref="D55:E56"/>
    <mergeCell ref="F55:G56"/>
    <mergeCell ref="H55:I56"/>
    <mergeCell ref="A58:A61"/>
    <mergeCell ref="A50:B50"/>
    <mergeCell ref="D50:E50"/>
    <mergeCell ref="F50:G50"/>
    <mergeCell ref="H50:I50"/>
    <mergeCell ref="D54:E54"/>
    <mergeCell ref="F54:G54"/>
    <mergeCell ref="H54:I54"/>
    <mergeCell ref="H31:I32"/>
    <mergeCell ref="A46:A49"/>
    <mergeCell ref="A38:B38"/>
    <mergeCell ref="D38:E38"/>
    <mergeCell ref="F38:G38"/>
    <mergeCell ref="H38:I38"/>
    <mergeCell ref="D42:E42"/>
    <mergeCell ref="F42:G42"/>
    <mergeCell ref="H42:I42"/>
    <mergeCell ref="A43:B45"/>
    <mergeCell ref="C43:C44"/>
    <mergeCell ref="D43:E44"/>
    <mergeCell ref="F43:G44"/>
    <mergeCell ref="H43:I44"/>
    <mergeCell ref="A34:A37"/>
    <mergeCell ref="A22:A25"/>
    <mergeCell ref="A26:B26"/>
    <mergeCell ref="D26:E26"/>
    <mergeCell ref="F26:G26"/>
    <mergeCell ref="A31:B33"/>
    <mergeCell ref="C31:C32"/>
    <mergeCell ref="D31:E32"/>
    <mergeCell ref="F31:G32"/>
    <mergeCell ref="H26:I26"/>
    <mergeCell ref="D30:E30"/>
    <mergeCell ref="F30:G30"/>
    <mergeCell ref="H30:I30"/>
    <mergeCell ref="D18:E18"/>
    <mergeCell ref="F18:G18"/>
    <mergeCell ref="H18:I18"/>
    <mergeCell ref="A19:B21"/>
    <mergeCell ref="C19:C20"/>
    <mergeCell ref="D19:E20"/>
    <mergeCell ref="F19:G20"/>
    <mergeCell ref="H19:I20"/>
    <mergeCell ref="A7:A13"/>
    <mergeCell ref="A14:B14"/>
    <mergeCell ref="D14:E14"/>
    <mergeCell ref="F14:G14"/>
    <mergeCell ref="H14:I14"/>
    <mergeCell ref="A4:B6"/>
    <mergeCell ref="D3:E3"/>
    <mergeCell ref="F3:G3"/>
    <mergeCell ref="H3:I3"/>
    <mergeCell ref="C4:C5"/>
    <mergeCell ref="D4:E5"/>
    <mergeCell ref="F4:G5"/>
    <mergeCell ref="H4:I5"/>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815943-48D7-46B5-9099-72D01650B3B2}">
  <dimension ref="A3:H41"/>
  <sheetViews>
    <sheetView rightToLeft="1" workbookViewId="0">
      <selection activeCell="C9" sqref="C9"/>
    </sheetView>
  </sheetViews>
  <sheetFormatPr defaultRowHeight="13.8" x14ac:dyDescent="0.25"/>
  <cols>
    <col min="3" max="3" width="58.19921875" customWidth="1"/>
    <col min="5" max="5" width="10.59765625" bestFit="1" customWidth="1"/>
    <col min="6" max="6" width="12" bestFit="1" customWidth="1"/>
    <col min="7" max="7" width="13.8984375" customWidth="1"/>
  </cols>
  <sheetData>
    <row r="3" spans="1:8" ht="14.4" thickBot="1" x14ac:dyDescent="0.3"/>
    <row r="4" spans="1:8" ht="13.8" customHeight="1" x14ac:dyDescent="0.25">
      <c r="A4" s="156" t="s">
        <v>134</v>
      </c>
      <c r="B4" s="157"/>
      <c r="C4" s="157"/>
      <c r="D4" s="158"/>
      <c r="E4" s="64"/>
      <c r="F4" s="64"/>
      <c r="G4" s="65"/>
      <c r="H4" s="64"/>
    </row>
    <row r="5" spans="1:8" ht="45.6" customHeight="1" x14ac:dyDescent="0.25">
      <c r="A5" s="63" t="s">
        <v>96</v>
      </c>
      <c r="B5" s="62" t="s">
        <v>95</v>
      </c>
      <c r="C5" s="57" t="s">
        <v>94</v>
      </c>
      <c r="D5" s="61" t="s">
        <v>98</v>
      </c>
      <c r="E5" s="60" t="s">
        <v>93</v>
      </c>
      <c r="F5" s="60" t="s">
        <v>97</v>
      </c>
      <c r="G5" s="59" t="s">
        <v>92</v>
      </c>
      <c r="H5" s="58" t="s">
        <v>70</v>
      </c>
    </row>
    <row r="6" spans="1:8" ht="22.8" customHeight="1" x14ac:dyDescent="0.25">
      <c r="A6" s="159">
        <v>1</v>
      </c>
      <c r="B6" s="159"/>
      <c r="C6" s="57" t="s">
        <v>101</v>
      </c>
      <c r="D6" s="57">
        <v>1</v>
      </c>
      <c r="E6" s="66">
        <v>0</v>
      </c>
      <c r="F6" s="154">
        <f>E6*D6+E7*D7</f>
        <v>0</v>
      </c>
      <c r="G6" s="150">
        <f>RANK(F6,$F$6:$F$8,1)</f>
        <v>1</v>
      </c>
      <c r="H6" s="152" t="e">
        <f>IF(G6=1,F6/F6,F8/F6)*100</f>
        <v>#DIV/0!</v>
      </c>
    </row>
    <row r="7" spans="1:8" ht="23.4" customHeight="1" x14ac:dyDescent="0.25">
      <c r="A7" s="160"/>
      <c r="B7" s="160"/>
      <c r="C7" s="57" t="s">
        <v>71</v>
      </c>
      <c r="D7" s="57">
        <v>60</v>
      </c>
      <c r="E7" s="66">
        <v>0</v>
      </c>
      <c r="F7" s="155"/>
      <c r="G7" s="151"/>
      <c r="H7" s="153"/>
    </row>
    <row r="8" spans="1:8" ht="22.2" customHeight="1" x14ac:dyDescent="0.25">
      <c r="A8" s="159">
        <v>2</v>
      </c>
      <c r="B8" s="159"/>
      <c r="C8" s="57" t="s">
        <v>101</v>
      </c>
      <c r="D8" s="57">
        <v>1</v>
      </c>
      <c r="E8" s="66">
        <v>0</v>
      </c>
      <c r="F8" s="154">
        <f>E8*D8+E9*D9</f>
        <v>0</v>
      </c>
      <c r="G8" s="150">
        <f>RANK(F8,$F$6:$F$8,1)</f>
        <v>1</v>
      </c>
      <c r="H8" s="152" t="e">
        <f>IF(G8=1,F8/F8,F6/F8)*100</f>
        <v>#DIV/0!</v>
      </c>
    </row>
    <row r="9" spans="1:8" ht="22.2" customHeight="1" x14ac:dyDescent="0.25">
      <c r="A9" s="160"/>
      <c r="B9" s="160"/>
      <c r="C9" s="57" t="s">
        <v>71</v>
      </c>
      <c r="D9" s="57">
        <v>60</v>
      </c>
      <c r="E9" s="66">
        <v>0</v>
      </c>
      <c r="F9" s="155"/>
      <c r="G9" s="151"/>
      <c r="H9" s="153"/>
    </row>
    <row r="12" spans="1:8" ht="13.8" customHeight="1" x14ac:dyDescent="0.25">
      <c r="A12" s="169"/>
      <c r="B12" s="169"/>
      <c r="C12" s="169"/>
      <c r="D12" s="169"/>
      <c r="E12" s="167"/>
      <c r="F12" s="167"/>
      <c r="G12" s="168"/>
      <c r="H12" s="167"/>
    </row>
    <row r="13" spans="1:8" x14ac:dyDescent="0.25">
      <c r="A13" s="170"/>
      <c r="B13" s="170"/>
      <c r="C13" s="170"/>
      <c r="D13" s="171"/>
      <c r="E13" s="170"/>
      <c r="F13" s="170"/>
      <c r="G13" s="170"/>
      <c r="H13" s="170"/>
    </row>
    <row r="14" spans="1:8" x14ac:dyDescent="0.25">
      <c r="A14" s="169"/>
      <c r="B14" s="169"/>
      <c r="C14" s="170"/>
      <c r="D14" s="170"/>
      <c r="E14" s="172"/>
      <c r="F14" s="173"/>
      <c r="G14" s="169"/>
      <c r="H14" s="174"/>
    </row>
    <row r="15" spans="1:8" x14ac:dyDescent="0.25">
      <c r="A15" s="175"/>
      <c r="B15" s="175"/>
      <c r="C15" s="170"/>
      <c r="D15" s="170"/>
      <c r="E15" s="172"/>
      <c r="F15" s="176"/>
      <c r="G15" s="177"/>
      <c r="H15" s="174"/>
    </row>
    <row r="16" spans="1:8" x14ac:dyDescent="0.25">
      <c r="A16" s="169"/>
      <c r="B16" s="169"/>
      <c r="C16" s="170"/>
      <c r="D16" s="170"/>
      <c r="E16" s="172"/>
      <c r="F16" s="173"/>
      <c r="G16" s="169"/>
      <c r="H16" s="174"/>
    </row>
    <row r="17" spans="1:8" x14ac:dyDescent="0.25">
      <c r="A17" s="175"/>
      <c r="B17" s="175"/>
      <c r="C17" s="170"/>
      <c r="D17" s="170"/>
      <c r="E17" s="172"/>
      <c r="F17" s="176"/>
      <c r="G17" s="177"/>
      <c r="H17" s="174"/>
    </row>
    <row r="18" spans="1:8" x14ac:dyDescent="0.25">
      <c r="A18" s="178"/>
      <c r="B18" s="178"/>
      <c r="C18" s="178"/>
      <c r="D18" s="178"/>
      <c r="E18" s="178"/>
      <c r="F18" s="178"/>
      <c r="G18" s="178"/>
      <c r="H18" s="178"/>
    </row>
    <row r="19" spans="1:8" x14ac:dyDescent="0.25">
      <c r="A19" s="178"/>
      <c r="B19" s="178"/>
      <c r="C19" s="178"/>
      <c r="D19" s="178"/>
      <c r="E19" s="178"/>
      <c r="F19" s="178"/>
      <c r="G19" s="178"/>
      <c r="H19" s="178"/>
    </row>
    <row r="20" spans="1:8" x14ac:dyDescent="0.25">
      <c r="A20" s="169"/>
      <c r="B20" s="169"/>
      <c r="C20" s="169"/>
      <c r="D20" s="169"/>
      <c r="E20" s="167"/>
      <c r="F20" s="167"/>
      <c r="G20" s="168"/>
      <c r="H20" s="167"/>
    </row>
    <row r="21" spans="1:8" x14ac:dyDescent="0.25">
      <c r="A21" s="170"/>
      <c r="B21" s="170"/>
      <c r="C21" s="170"/>
      <c r="D21" s="171"/>
      <c r="E21" s="170"/>
      <c r="F21" s="170"/>
      <c r="G21" s="170"/>
      <c r="H21" s="170"/>
    </row>
    <row r="22" spans="1:8" x14ac:dyDescent="0.25">
      <c r="A22" s="169"/>
      <c r="B22" s="169"/>
      <c r="C22" s="170"/>
      <c r="D22" s="170"/>
      <c r="E22" s="172"/>
      <c r="F22" s="173"/>
      <c r="G22" s="169"/>
      <c r="H22" s="174"/>
    </row>
    <row r="23" spans="1:8" x14ac:dyDescent="0.25">
      <c r="A23" s="175"/>
      <c r="B23" s="175"/>
      <c r="C23" s="170"/>
      <c r="D23" s="170"/>
      <c r="E23" s="172"/>
      <c r="F23" s="176"/>
      <c r="G23" s="177"/>
      <c r="H23" s="174"/>
    </row>
    <row r="24" spans="1:8" x14ac:dyDescent="0.25">
      <c r="A24" s="169"/>
      <c r="B24" s="169"/>
      <c r="C24" s="170"/>
      <c r="D24" s="170"/>
      <c r="E24" s="172"/>
      <c r="F24" s="173"/>
      <c r="G24" s="169"/>
      <c r="H24" s="174"/>
    </row>
    <row r="25" spans="1:8" x14ac:dyDescent="0.25">
      <c r="A25" s="175"/>
      <c r="B25" s="175"/>
      <c r="C25" s="170"/>
      <c r="D25" s="170"/>
      <c r="E25" s="172"/>
      <c r="F25" s="176"/>
      <c r="G25" s="177"/>
      <c r="H25" s="174"/>
    </row>
    <row r="26" spans="1:8" x14ac:dyDescent="0.25">
      <c r="A26" s="178"/>
      <c r="B26" s="178"/>
      <c r="C26" s="178"/>
      <c r="D26" s="178"/>
      <c r="E26" s="178"/>
      <c r="F26" s="178"/>
      <c r="G26" s="178"/>
      <c r="H26" s="178"/>
    </row>
    <row r="27" spans="1:8" x14ac:dyDescent="0.25">
      <c r="A27" s="178"/>
      <c r="B27" s="178"/>
      <c r="C27" s="178"/>
      <c r="D27" s="178"/>
      <c r="E27" s="178"/>
      <c r="F27" s="178"/>
      <c r="G27" s="178"/>
      <c r="H27" s="178"/>
    </row>
    <row r="28" spans="1:8" x14ac:dyDescent="0.25">
      <c r="A28" s="169"/>
      <c r="B28" s="169"/>
      <c r="C28" s="169"/>
      <c r="D28" s="169"/>
      <c r="E28" s="167"/>
      <c r="F28" s="167"/>
      <c r="G28" s="168"/>
      <c r="H28" s="167"/>
    </row>
    <row r="29" spans="1:8" x14ac:dyDescent="0.25">
      <c r="A29" s="170"/>
      <c r="B29" s="170"/>
      <c r="C29" s="170"/>
      <c r="D29" s="171"/>
      <c r="E29" s="170"/>
      <c r="F29" s="170"/>
      <c r="G29" s="170"/>
      <c r="H29" s="170"/>
    </row>
    <row r="30" spans="1:8" x14ac:dyDescent="0.25">
      <c r="A30" s="169"/>
      <c r="B30" s="169"/>
      <c r="C30" s="170"/>
      <c r="D30" s="170"/>
      <c r="E30" s="172"/>
      <c r="F30" s="173"/>
      <c r="G30" s="169"/>
      <c r="H30" s="174"/>
    </row>
    <row r="31" spans="1:8" x14ac:dyDescent="0.25">
      <c r="A31" s="175"/>
      <c r="B31" s="175"/>
      <c r="C31" s="170"/>
      <c r="D31" s="170"/>
      <c r="E31" s="172"/>
      <c r="F31" s="176"/>
      <c r="G31" s="177"/>
      <c r="H31" s="174"/>
    </row>
    <row r="32" spans="1:8" x14ac:dyDescent="0.25">
      <c r="A32" s="169"/>
      <c r="B32" s="169"/>
      <c r="C32" s="170"/>
      <c r="D32" s="170"/>
      <c r="E32" s="172"/>
      <c r="F32" s="173"/>
      <c r="G32" s="169"/>
      <c r="H32" s="174"/>
    </row>
    <row r="33" spans="1:8" x14ac:dyDescent="0.25">
      <c r="A33" s="175"/>
      <c r="B33" s="175"/>
      <c r="C33" s="170"/>
      <c r="D33" s="170"/>
      <c r="E33" s="172"/>
      <c r="F33" s="176"/>
      <c r="G33" s="177"/>
      <c r="H33" s="174"/>
    </row>
    <row r="34" spans="1:8" x14ac:dyDescent="0.25">
      <c r="A34" s="178"/>
      <c r="B34" s="178"/>
      <c r="C34" s="178"/>
      <c r="D34" s="178"/>
      <c r="E34" s="178"/>
      <c r="F34" s="178"/>
      <c r="G34" s="178"/>
      <c r="H34" s="178"/>
    </row>
    <row r="35" spans="1:8" x14ac:dyDescent="0.25">
      <c r="A35" s="178"/>
      <c r="B35" s="178"/>
      <c r="C35" s="178"/>
      <c r="D35" s="178"/>
      <c r="E35" s="178"/>
      <c r="F35" s="178"/>
      <c r="G35" s="178"/>
      <c r="H35" s="178"/>
    </row>
    <row r="36" spans="1:8" x14ac:dyDescent="0.25">
      <c r="A36" s="169"/>
      <c r="B36" s="169"/>
      <c r="C36" s="169"/>
      <c r="D36" s="169"/>
      <c r="E36" s="167"/>
      <c r="F36" s="167"/>
      <c r="G36" s="168"/>
      <c r="H36" s="167"/>
    </row>
    <row r="37" spans="1:8" x14ac:dyDescent="0.25">
      <c r="A37" s="170"/>
      <c r="B37" s="170"/>
      <c r="C37" s="170"/>
      <c r="D37" s="171"/>
      <c r="E37" s="170"/>
      <c r="F37" s="170"/>
      <c r="G37" s="170"/>
      <c r="H37" s="170"/>
    </row>
    <row r="38" spans="1:8" x14ac:dyDescent="0.25">
      <c r="A38" s="169"/>
      <c r="B38" s="169"/>
      <c r="C38" s="170"/>
      <c r="D38" s="170"/>
      <c r="E38" s="172"/>
      <c r="F38" s="173"/>
      <c r="G38" s="169"/>
      <c r="H38" s="174"/>
    </row>
    <row r="39" spans="1:8" x14ac:dyDescent="0.25">
      <c r="A39" s="175"/>
      <c r="B39" s="175"/>
      <c r="C39" s="170"/>
      <c r="D39" s="170"/>
      <c r="E39" s="172"/>
      <c r="F39" s="176"/>
      <c r="G39" s="177"/>
      <c r="H39" s="174"/>
    </row>
    <row r="40" spans="1:8" x14ac:dyDescent="0.25">
      <c r="A40" s="169"/>
      <c r="B40" s="169"/>
      <c r="C40" s="170"/>
      <c r="D40" s="170"/>
      <c r="E40" s="172"/>
      <c r="F40" s="173"/>
      <c r="G40" s="169"/>
      <c r="H40" s="174"/>
    </row>
    <row r="41" spans="1:8" x14ac:dyDescent="0.25">
      <c r="A41" s="175"/>
      <c r="B41" s="175"/>
      <c r="C41" s="170"/>
      <c r="D41" s="170"/>
      <c r="E41" s="172"/>
      <c r="F41" s="176"/>
      <c r="G41" s="177"/>
      <c r="H41" s="174"/>
    </row>
  </sheetData>
  <mergeCells count="55">
    <mergeCell ref="G32:G33"/>
    <mergeCell ref="H32:H33"/>
    <mergeCell ref="A40:A41"/>
    <mergeCell ref="B40:B41"/>
    <mergeCell ref="F40:F41"/>
    <mergeCell ref="G40:G41"/>
    <mergeCell ref="H40:H41"/>
    <mergeCell ref="A38:A39"/>
    <mergeCell ref="B38:B39"/>
    <mergeCell ref="F38:F39"/>
    <mergeCell ref="G38:G39"/>
    <mergeCell ref="H38:H39"/>
    <mergeCell ref="A36:D36"/>
    <mergeCell ref="A28:D28"/>
    <mergeCell ref="A30:A31"/>
    <mergeCell ref="B30:B31"/>
    <mergeCell ref="F30:F31"/>
    <mergeCell ref="A32:A33"/>
    <mergeCell ref="B32:B33"/>
    <mergeCell ref="F32:F33"/>
    <mergeCell ref="G30:G31"/>
    <mergeCell ref="H30:H31"/>
    <mergeCell ref="A24:A25"/>
    <mergeCell ref="B24:B25"/>
    <mergeCell ref="F24:F25"/>
    <mergeCell ref="G24:G25"/>
    <mergeCell ref="H24:H25"/>
    <mergeCell ref="H22:H23"/>
    <mergeCell ref="A14:A15"/>
    <mergeCell ref="B14:B15"/>
    <mergeCell ref="F14:F15"/>
    <mergeCell ref="G14:G15"/>
    <mergeCell ref="H14:H15"/>
    <mergeCell ref="A16:A17"/>
    <mergeCell ref="B16:B17"/>
    <mergeCell ref="F16:F17"/>
    <mergeCell ref="G16:G17"/>
    <mergeCell ref="H16:H17"/>
    <mergeCell ref="A20:D20"/>
    <mergeCell ref="A22:A23"/>
    <mergeCell ref="B22:B23"/>
    <mergeCell ref="F22:F23"/>
    <mergeCell ref="G22:G23"/>
    <mergeCell ref="A12:D12"/>
    <mergeCell ref="A4:D4"/>
    <mergeCell ref="A6:A7"/>
    <mergeCell ref="B6:B7"/>
    <mergeCell ref="A8:A9"/>
    <mergeCell ref="B8:B9"/>
    <mergeCell ref="G6:G7"/>
    <mergeCell ref="H6:H7"/>
    <mergeCell ref="G8:G9"/>
    <mergeCell ref="H8:H9"/>
    <mergeCell ref="F6:F7"/>
    <mergeCell ref="F8:F9"/>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8A1289-0442-472F-9B32-6E800907466A}">
  <dimension ref="A3:D23"/>
  <sheetViews>
    <sheetView rightToLeft="1" tabSelected="1" workbookViewId="0">
      <selection activeCell="C19" sqref="C19"/>
    </sheetView>
  </sheetViews>
  <sheetFormatPr defaultRowHeight="13.8" x14ac:dyDescent="0.25"/>
  <cols>
    <col min="3" max="3" width="7.8984375" bestFit="1" customWidth="1"/>
  </cols>
  <sheetData>
    <row r="3" spans="1:4" ht="14.4" thickBot="1" x14ac:dyDescent="0.3"/>
    <row r="4" spans="1:4" ht="15.6" x14ac:dyDescent="0.3">
      <c r="A4" s="163" t="s">
        <v>135</v>
      </c>
      <c r="B4" s="164"/>
      <c r="C4" s="164"/>
      <c r="D4" s="164"/>
    </row>
    <row r="5" spans="1:4" ht="15.6" x14ac:dyDescent="0.3">
      <c r="A5" s="165" t="s">
        <v>95</v>
      </c>
      <c r="B5" s="166"/>
      <c r="C5" s="67"/>
      <c r="D5" s="67"/>
    </row>
    <row r="6" spans="1:4" ht="15.6" x14ac:dyDescent="0.3">
      <c r="A6" s="165" t="s">
        <v>96</v>
      </c>
      <c r="B6" s="166"/>
      <c r="C6" s="67"/>
      <c r="D6" s="67"/>
    </row>
    <row r="7" spans="1:4" ht="15.6" x14ac:dyDescent="0.3">
      <c r="A7" s="68" t="s">
        <v>3</v>
      </c>
      <c r="B7" s="69" t="s">
        <v>7</v>
      </c>
      <c r="C7" s="70"/>
      <c r="D7" s="70"/>
    </row>
    <row r="8" spans="1:4" ht="15.6" x14ac:dyDescent="0.25">
      <c r="A8" s="71">
        <v>0.7</v>
      </c>
      <c r="B8" s="72" t="s">
        <v>6</v>
      </c>
      <c r="C8" s="73">
        <f>איכות!D11</f>
        <v>0</v>
      </c>
      <c r="D8" s="73">
        <f>איכות!F11</f>
        <v>0</v>
      </c>
    </row>
    <row r="9" spans="1:4" ht="15.6" x14ac:dyDescent="0.25">
      <c r="A9" s="71">
        <v>0.3</v>
      </c>
      <c r="B9" s="72" t="s">
        <v>72</v>
      </c>
      <c r="C9" s="73" t="e">
        <f>מחיר!H6</f>
        <v>#DIV/0!</v>
      </c>
      <c r="D9" s="73" t="e">
        <f>מחיר!H8</f>
        <v>#DIV/0!</v>
      </c>
    </row>
    <row r="10" spans="1:4" ht="15.6" x14ac:dyDescent="0.25">
      <c r="A10" s="74">
        <f>SUM(A8:A9)</f>
        <v>1</v>
      </c>
      <c r="B10" s="75" t="s">
        <v>73</v>
      </c>
      <c r="C10" s="76" t="e">
        <f>(C8*A8)+(C9*0.3)</f>
        <v>#DIV/0!</v>
      </c>
      <c r="D10" s="76" t="e">
        <f>(D8*0.7)+(D9*0.3)</f>
        <v>#DIV/0!</v>
      </c>
    </row>
    <row r="11" spans="1:4" ht="15.6" x14ac:dyDescent="0.25">
      <c r="A11" s="161" t="s">
        <v>99</v>
      </c>
      <c r="B11" s="162"/>
      <c r="C11" s="77" t="e">
        <f>RANK(C10,$D$8:$E$8,0)</f>
        <v>#DIV/0!</v>
      </c>
      <c r="D11" s="77" t="e">
        <f>RANK(D10,$D$8:$E$8,0)</f>
        <v>#DIV/0!</v>
      </c>
    </row>
    <row r="23" spans="1:4" x14ac:dyDescent="0.25">
      <c r="A23" s="78"/>
      <c r="B23" s="78"/>
      <c r="C23" s="78"/>
      <c r="D23" s="78"/>
    </row>
  </sheetData>
  <mergeCells count="4">
    <mergeCell ref="A4:D4"/>
    <mergeCell ref="A5:B5"/>
    <mergeCell ref="A6:B6"/>
    <mergeCell ref="A11:B11"/>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5</vt:i4>
      </vt:variant>
      <vt:variant>
        <vt:lpstr>טווחים בעלי שם</vt:lpstr>
      </vt:variant>
      <vt:variant>
        <vt:i4>3</vt:i4>
      </vt:variant>
    </vt:vector>
  </HeadingPairs>
  <TitlesOfParts>
    <vt:vector size="8" baseType="lpstr">
      <vt:lpstr>תנאי-סף</vt:lpstr>
      <vt:lpstr>איכות</vt:lpstr>
      <vt:lpstr>תכנית עבודה</vt:lpstr>
      <vt:lpstr>מחיר</vt:lpstr>
      <vt:lpstr>סיכום</vt:lpstr>
      <vt:lpstr>'תנאי-סף'!_Ref295727242</vt:lpstr>
      <vt:lpstr>איכות!WPrint_Area_W</vt:lpstr>
      <vt:lpstr>'תנאי-סף'!WPrint_Area_W</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Shlomi Turgeman</dc:creator>
  <cp:lastModifiedBy>Lior Mimouni</cp:lastModifiedBy>
  <dcterms:created xsi:type="dcterms:W3CDTF">2012-09-13T08:40:43Z</dcterms:created>
  <dcterms:modified xsi:type="dcterms:W3CDTF">2022-11-08T08:14:37Z</dcterms:modified>
</cp:coreProperties>
</file>